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C:\kDrive\Common documents\P2 - Production des missions\Missions en cours\3501-GMSF_Wave2\_Travail\Wave 3\TV\202604-TV_Guidance_V2\"/>
    </mc:Choice>
  </mc:AlternateContent>
  <xr:revisionPtr revIDLastSave="0" documentId="13_ncr:1_{E318CB35-9B80-44EA-AAE2-18A1639CFA04}" xr6:coauthVersionLast="47" xr6:coauthVersionMax="47" xr10:uidLastSave="{00000000-0000-0000-0000-000000000000}"/>
  <bookViews>
    <workbookView xWindow="28680" yWindow="-120" windowWidth="29040" windowHeight="15720" activeTab="1" xr2:uid="{00000000-000D-0000-FFFF-FFFF00000000}"/>
  </bookViews>
  <sheets>
    <sheet name="Introduction" sheetId="10" r:id="rId1"/>
    <sheet name="Electricity EFs" sheetId="11" r:id="rId2"/>
    <sheet name="TV Channel EFs" sheetId="4" r:id="rId3"/>
    <sheet name="Other Data Referenced" sheetId="7" r:id="rId4"/>
    <sheet name="Appendix-DC Calculation" sheetId="8" r:id="rId5"/>
    <sheet name="Appendix-Network Calculation" sheetId="6"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4" l="1"/>
  <c r="F12" i="4"/>
  <c r="F11" i="4"/>
  <c r="F10" i="4"/>
  <c r="E11" i="8" l="1"/>
  <c r="F7" i="4" s="1"/>
  <c r="E10" i="8"/>
  <c r="F6" i="4" s="1"/>
  <c r="E12" i="6" l="1"/>
  <c r="E11" i="6"/>
  <c r="E7" i="6"/>
  <c r="E15" i="6" s="1"/>
  <c r="E8" i="6"/>
  <c r="E16" i="6" s="1"/>
  <c r="E4" i="6"/>
  <c r="E14" i="6" s="1"/>
  <c r="E3" i="6"/>
  <c r="E13" i="6" s="1"/>
  <c r="F9" i="4"/>
  <c r="F8" i="4"/>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<sst xmlns="http://schemas.openxmlformats.org/spreadsheetml/2006/main" count="511" uniqueCount="318">
  <si>
    <t>TV channel - Emissions Data Sources</t>
  </si>
  <si>
    <t>Purpose of this document:</t>
  </si>
  <si>
    <t>These Emissions Data Sources spreadsheets are designed to support the use and implementation of the Global Media Sustainability Framework (GMSF). They should be used in conjunction with the TV Implementation Guide, which provides a detailed methodology, definitions, and guidance on how emissions can be calculated for each media channel.</t>
  </si>
  <si>
    <t>Link to TV Implementation Guide</t>
  </si>
  <si>
    <t>The data contained within these spreadsheets has been collated from a range of subject matter experts across the media value chain. It is intended to provide a credible and practical set of reference inputs to support organisations in voluntarily applying the GMSF methodology, particularly where access to primary data may be limited.</t>
  </si>
  <si>
    <t>The use of these data sources is voluntary and designed to support consistent and transparent application of the framework. Users are encouraged to apply their own data where available and appropriate, and to use these reference values as a supplement where necessary to enable robust emissions estimation.</t>
  </si>
  <si>
    <t>These spreadsheets form part of a broader effort to support data accessibility, and enable more consistent and accurate measurement of media-related emissions across markets and channels.</t>
  </si>
  <si>
    <t>For optimal viewing, please download and open this file in the Excel desktop app.</t>
  </si>
  <si>
    <t>European reference grid emission factors​</t>
  </si>
  <si>
    <r>
      <t>Country</t>
    </r>
    <r>
      <rPr>
        <sz val="11"/>
        <color rgb="FF000000"/>
        <rFont val="Trebuchet MS"/>
        <family val="2"/>
      </rPr>
      <t>​</t>
    </r>
  </si>
  <si>
    <t>Unit</t>
  </si>
  <si>
    <t>Value</t>
  </si>
  <si>
    <t>Source</t>
  </si>
  <si>
    <t>Austria​</t>
  </si>
  <si>
    <t>1.02E-01​</t>
  </si>
  <si>
    <t>Source : 2024 data from Ember​</t>
  </si>
  <si>
    <t>Belgium​</t>
  </si>
  <si>
    <t>1.17E-01​</t>
  </si>
  <si>
    <t>Bosnia Herzegovina​</t>
  </si>
  <si>
    <t>6.37E-01​</t>
  </si>
  <si>
    <t>Bulgaria​</t>
  </si>
  <si>
    <t>2.64E-01​</t>
  </si>
  <si>
    <t>Croatia​</t>
  </si>
  <si>
    <t>1.74E-01​</t>
  </si>
  <si>
    <t>Cyprus​</t>
  </si>
  <si>
    <t>5.12E-01​</t>
  </si>
  <si>
    <t>Czechia​</t>
  </si>
  <si>
    <t>4.14E-01​</t>
  </si>
  <si>
    <t>Denmark​</t>
  </si>
  <si>
    <t>1.44E-01​</t>
  </si>
  <si>
    <t>Estonia​</t>
  </si>
  <si>
    <t>3.42E-01​</t>
  </si>
  <si>
    <t>EU​</t>
  </si>
  <si>
    <t>2.13E-01​</t>
  </si>
  <si>
    <t>Finland​</t>
  </si>
  <si>
    <t>7.23E-02​</t>
  </si>
  <si>
    <t>France​</t>
  </si>
  <si>
    <t>4.42E-02​</t>
  </si>
  <si>
    <t>Germany​</t>
  </si>
  <si>
    <t>3.44E-01​</t>
  </si>
  <si>
    <t>Greece​</t>
  </si>
  <si>
    <t>3.20E-01​</t>
  </si>
  <si>
    <t>Hungary​</t>
  </si>
  <si>
    <t>1.83E-01​</t>
  </si>
  <si>
    <t>Ireland​</t>
  </si>
  <si>
    <t>2.80E-01​</t>
  </si>
  <si>
    <t>Italy​</t>
  </si>
  <si>
    <t>2.87E-01​</t>
  </si>
  <si>
    <t>Kosovo​</t>
  </si>
  <si>
    <t>9.35E-01​</t>
  </si>
  <si>
    <t>Latvia​</t>
  </si>
  <si>
    <t>1.37E-01​</t>
  </si>
  <si>
    <t>Lithuania​</t>
  </si>
  <si>
    <t>1.39E-01​</t>
  </si>
  <si>
    <t>Luxembourg​</t>
  </si>
  <si>
    <t>1.35E-01​</t>
  </si>
  <si>
    <t>Malta​</t>
  </si>
  <si>
    <t>4.84E-01​</t>
  </si>
  <si>
    <t>Montenegro​</t>
  </si>
  <si>
    <t>Netherlands​</t>
  </si>
  <si>
    <t>2.53E-01​</t>
  </si>
  <si>
    <t>North Macedonia​</t>
  </si>
  <si>
    <t>5.65E-01​</t>
  </si>
  <si>
    <t>Norway​</t>
  </si>
  <si>
    <t>3.07E-02​</t>
  </si>
  <si>
    <t>Poland​</t>
  </si>
  <si>
    <t>6.16E-01​</t>
  </si>
  <si>
    <t>Portugal​</t>
  </si>
  <si>
    <t>1.12E-01​</t>
  </si>
  <si>
    <t>Romania​</t>
  </si>
  <si>
    <t>2.46E-01​</t>
  </si>
  <si>
    <t>Serbia​</t>
  </si>
  <si>
    <t>6.73E-01​</t>
  </si>
  <si>
    <t>Slovakia​</t>
  </si>
  <si>
    <t>9.65E-02​</t>
  </si>
  <si>
    <t>Slovenia​</t>
  </si>
  <si>
    <t>2.28E-01​</t>
  </si>
  <si>
    <t>Spain​</t>
  </si>
  <si>
    <t>1.46E-01​</t>
  </si>
  <si>
    <t>Sweden​</t>
  </si>
  <si>
    <t>3.58E-02​</t>
  </si>
  <si>
    <t>Switzerland​</t>
  </si>
  <si>
    <t>3.41E-02​</t>
  </si>
  <si>
    <t>Türkiye​</t>
  </si>
  <si>
    <t>4.70E-01​</t>
  </si>
  <si>
    <t>Ukraine​</t>
  </si>
  <si>
    <t>1.62E-01​</t>
  </si>
  <si>
    <t>Continent reference grid emission factors​</t>
  </si>
  <si>
    <t>Continent</t>
  </si>
  <si>
    <t>Africa​</t>
  </si>
  <si>
    <t>4.72E-01​</t>
  </si>
  <si>
    <t>Asia​</t>
  </si>
  <si>
    <t>5.93E-01​</t>
  </si>
  <si>
    <t>Europe​</t>
  </si>
  <si>
    <t>2.50E-01​</t>
  </si>
  <si>
    <t>North America​</t>
  </si>
  <si>
    <t>3.78E-01​</t>
  </si>
  <si>
    <t>Oceania​</t>
  </si>
  <si>
    <t>4.78E-01​</t>
  </si>
  <si>
    <t>South America​</t>
  </si>
  <si>
    <t>1.91E-01​</t>
  </si>
  <si>
    <t>Global​</t>
  </si>
  <si>
    <t>3.76E-01​</t>
  </si>
  <si>
    <t>Electrical Energy Emission Factors by Grid/Region</t>
  </si>
  <si>
    <t>Coverage</t>
  </si>
  <si>
    <t>Link</t>
  </si>
  <si>
    <t>International coverage</t>
  </si>
  <si>
    <t>https://api.ember-energy.org/v1/docs#/</t>
  </si>
  <si>
    <t>IEA (fee)</t>
  </si>
  <si>
    <t>https://www.iea.org/data-and-statistics/data-product/emissions-factors-2024</t>
  </si>
  <si>
    <t>Regional</t>
  </si>
  <si>
    <t>USEPA eGrid</t>
  </si>
  <si>
    <t>https://www.epa.gov/egrid/detailed-data</t>
  </si>
  <si>
    <t>UK DEFRA</t>
  </si>
  <si>
    <t>https://www.gov.uk/government/publications/greenhouse-gas-reporting-conversion-factors-2024</t>
  </si>
  <si>
    <t>EU EEA</t>
  </si>
  <si>
    <t>https://www.eea.europa.eu/en/analysis/indicators/greenhouse-gas-emission-intensity-of-1?activeAccordion=546a7c35-9188-4d23-94ee-005d97c26f2b</t>
  </si>
  <si>
    <t>Alternative sources to those mentioned above that are accepted under international standards (e.g., ISO 14064-3) also can be used.</t>
  </si>
  <si>
    <t>TV Channel EFs</t>
  </si>
  <si>
    <t>Current proposal</t>
  </si>
  <si>
    <t>Workflow Section(s)</t>
  </si>
  <si>
    <t>EF type</t>
  </si>
  <si>
    <t>EF in formula</t>
  </si>
  <si>
    <t>EF Unit</t>
  </si>
  <si>
    <t>Geo</t>
  </si>
  <si>
    <t>Notes</t>
  </si>
  <si>
    <t>CREATION 
Tech Manipulation
Creative transcoding 
&amp; 
DISTRIBUTION
Ad Creative Delivery (linear broadcast)
Data centres</t>
  </si>
  <si>
    <t>Transcoding &amp; linear channel origination Data Centres EFs 
(allocated per s)</t>
  </si>
  <si>
    <t>EF_datacentres_use_phase_intensity  (incl. PUE &amp; overhead)</t>
  </si>
  <si>
    <t>kWh per s</t>
  </si>
  <si>
    <t>EU/UK</t>
  </si>
  <si>
    <t>Allocation per second based on average figures on global infrastructure from broadcasters. These values can be multiplied by time the data centres are used: 
- for transcoding to estimate data centres processing emissions for Tech Manipulation transcoding time.
- for total duration of broadcast associated with the campaign in the case of linear channel origination (broadcast modes), to estimate data centres processing emissions for Ad Inventory Delivery (level 0/1 figures).</t>
  </si>
  <si>
    <t>Industry contributed data, provided through Ad Net Zero feedback.</t>
  </si>
  <si>
    <t>EF_datacentres_embodied_intensity (incl. overhead)</t>
  </si>
  <si>
    <t>kgCO2e per s</t>
  </si>
  <si>
    <t xml:space="preserve">
DISTRIBUTION 
Ad Inventory Selection
Data centres</t>
  </si>
  <si>
    <t>Ad Inventory allocation Data Centres EFs
(allocated per ad opportunity)
[imported from Digital channel]</t>
  </si>
  <si>
    <t>kWh per ad opportunity per server</t>
  </si>
  <si>
    <t>Allocation per server per opportunity based on figures in Appendix. These values can be multiplied by number of apps-ads.txt lines and server factor to estimate data centres processing emissions for Ad Inventory Selection (level 0/1 figures).</t>
  </si>
  <si>
    <t>Calculation - see GMSF documentation / Appendix-DC calculation</t>
  </si>
  <si>
    <t>kg CO2e per ad opportunity per server</t>
  </si>
  <si>
    <t>DISTRIBUTION
Ad Creative Delivery (unicast &amp; multicast)
Data centres</t>
  </si>
  <si>
    <t>CDN Edge Nodes EFs (decentralised data centres delivering content)
(allocated per MB)
[imported from Digital channel]</t>
  </si>
  <si>
    <t>Edge nodes - EF_edge_nodes_use_phase_intensity (transferring 1MB from an edge node​)</t>
  </si>
  <si>
    <t>kWh / MB</t>
  </si>
  <si>
    <t>ADEME, Study of the environmental impact of audiovisual use in France, 2024 (French only)</t>
  </si>
  <si>
    <t>Edge nodes - EF_edge_nodes_embodied_intensity (transferring 1MB from an edge node​)</t>
  </si>
  <si>
    <t>kgCO2e / MB</t>
  </si>
  <si>
    <t xml:space="preserve">DISTRIBUTION 
Ad Inventory Selection
Networks  
&amp; 
DISTRIBUTION 
Ad Creative Delivery (unicast &amp; multicast)
Networks </t>
  </si>
  <si>
    <t>Networks EFs
(simplified a * x model, allocated per MB)
[imported from Digital channel]</t>
  </si>
  <si>
    <t>Fixed networks - EF_networks_use_phase_intensity (transferring 1 MB of data over fixed networks​)</t>
  </si>
  <si>
    <t>kWh per MB</t>
  </si>
  <si>
    <t>Figures were recalculated from ADEME full model to simplify display of values (a*x model, where x is the volume of data transferred over a network). See full model in appendix if need to adopt a higher accuracy.
Values covers the full network scope including: core/backbone network ; aggregation network ; access network ; IAD/CPE.</t>
  </si>
  <si>
    <t>ADEME, Base Empreinte, "Numérique 2.0" dataset, 2025 + recalculation</t>
  </si>
  <si>
    <t>Fixed networks - EF_networks_embodied_intensity (transferring 1 MB of data over fixed networks​)</t>
  </si>
  <si>
    <t>kg CO2e per MB</t>
  </si>
  <si>
    <t>Mobile networks - EF_networks_use_phase_intensity (transferring 1 MB of data over mobile networks​)</t>
  </si>
  <si>
    <t>Mobile networks - EF_networks_embodied_intensity (transferring 1 MB of data over mobile networks​)</t>
  </si>
  <si>
    <t xml:space="preserve">DISTRIBUTION 
Ad Creative Delivery (linear broadcast)
Networks </t>
  </si>
  <si>
    <t>Linear broadcast networks EFs
(allocated per s)</t>
  </si>
  <si>
    <t>DTT / cable networks -  EF_networks_use_phase_intensity (distribution network per second of on‑air broadcast signal)</t>
  </si>
  <si>
    <t>kWh per second</t>
  </si>
  <si>
    <t>Allocation per second of on‑air broadcast signal distributed, per TV channel. These values can be multiplied by the total in‑stream duration per TV channel (the duration during which the creative(s) associated with the ad campaign(s) were transmitted in the broadcast stream of the various TV channels).
Values covers the full network scope including: distribution infrastructure, in-home network interface (e.g. amplifier, modem), viewing peripherals for satellite network. Indeed, most TVs have a built-in digital terrestrial television (DTT) box, so it is not usually necessary to consider an additional equipment for this mode. 
The cable is modeled after DTT, due to lack of data. Embodied emissions are only available for DTT networks, same value is used for satellite.</t>
  </si>
  <si>
    <t>The LoCaT Project 2025, ADEME, Study of the environmental impact of audiovisual use in France, 2024 (French only)</t>
  </si>
  <si>
    <t>DTT / cable networks - EF_networks_embodied_intensity (distribution network per second of on‑air broadcast signal)</t>
  </si>
  <si>
    <t>kg CO2e per second</t>
  </si>
  <si>
    <t>Satellite networks - EF_networks_use_phase_intensity (distribution network per second of on‑air broadcast signal)</t>
  </si>
  <si>
    <t>Satellite networks  - EF_networks_embodied_intensity (distribution network per second of on‑air broadcast signal)</t>
  </si>
  <si>
    <t>CONSUMPTION
User Device Render</t>
  </si>
  <si>
    <t>Devices EFs
[imported from Digital channel]</t>
  </si>
  <si>
    <t>Mobiles - EF_device_use_intensity</t>
  </si>
  <si>
    <t>ADEME, Base Empreinte, "Numérique 2.0" dataset, 2025</t>
  </si>
  <si>
    <t>Tablets - EF_device_use_intensity</t>
  </si>
  <si>
    <t>TVs - EF_device_use_intensity</t>
  </si>
  <si>
    <t>PCs - EF_device_use_intensity</t>
  </si>
  <si>
    <t>ADEME, Base Empreinte, "Numérique 2.0" dataset, 2025  ; Scope3 and Energy Consumption of Consumer Electronics in U.S. Homes in 2020, Urban et. Al*</t>
  </si>
  <si>
    <t>Mobiles - EF_device_embodied_intensity</t>
  </si>
  <si>
    <t>World</t>
  </si>
  <si>
    <t>Tablets - EF_device_embodied_intensity</t>
  </si>
  <si>
    <t>TVs - EF_device_embodied_intensity</t>
  </si>
  <si>
    <t>PCs - EF_device_embodied_intensity</t>
  </si>
  <si>
    <t xml:space="preserve">*https://methodology.scope3.com/consumer_devices </t>
  </si>
  <si>
    <t>​</t>
  </si>
  <si>
    <t>Other datas referenced</t>
  </si>
  <si>
    <t>Workflow Section</t>
  </si>
  <si>
    <t>Data Type</t>
  </si>
  <si>
    <t>Variable</t>
  </si>
  <si>
    <t xml:space="preserve">CREATION 
Tech Manipulation
Creative transcoding </t>
  </si>
  <si>
    <t xml:space="preserve">Additional data for level 0/1 calculations calculations
</t>
  </si>
  <si>
    <t xml:space="preserve">Transcoding time default </t>
  </si>
  <si>
    <t>Seconds</t>
  </si>
  <si>
    <t>Estimateion : High speed / Cloud transcoding can take around 0.5x to 1x the duration of the spot per output. Conserative estimate of 30s per output.</t>
  </si>
  <si>
    <t>Estimate</t>
  </si>
  <si>
    <t>DISTRIBUTION 
Ad Inventory Selection</t>
  </si>
  <si>
    <t>Additional data for level 0 calculations</t>
  </si>
  <si>
    <t xml:space="preserve">apps-ads.txt lines default </t>
  </si>
  <si>
    <t>(Dimensionless)</t>
  </si>
  <si>
    <t>Conservative value for when no apps-ads.txt file exists for the publisher, assuming a lower complexity of programmatic TV Ad Inventory selection than the Digital channel from which the model is imported.</t>
  </si>
  <si>
    <t>Average business data, provided through Ad Net Zero feedback</t>
  </si>
  <si>
    <t>DISTRIBUTION 
Ad Inventory Selection
Data centers</t>
  </si>
  <si>
    <t>Additional data for level 1 calculations
[Imported from Digital channel]</t>
  </si>
  <si>
    <t>Share of servers in local geo</t>
  </si>
  <si>
    <t>Share of servers assumed to be in the same country as the user</t>
  </si>
  <si>
    <t>Estimate aligned with Digital Carbon Footprint framework</t>
  </si>
  <si>
    <t>Share of servers abroad</t>
  </si>
  <si>
    <t>Share of servers assumed to be abroad</t>
  </si>
  <si>
    <t>Server factor - video</t>
  </si>
  <si>
    <t>1.316​</t>
  </si>
  <si>
    <t>To be multiplied with the number of apps-ads.txt lines to estimate the number of activated servers and apply above EFs (level 1 calculation).</t>
  </si>
  <si>
    <t>DISTRIBUTION 
Ad Inventory Selection
Networks</t>
  </si>
  <si>
    <t>Average RTB call payload</t>
  </si>
  <si>
    <t>MB</t>
  </si>
  <si>
    <t>Share of network traffic in local geo</t>
  </si>
  <si>
    <t>Share of network traffic abroad</t>
  </si>
  <si>
    <t>Call factor - video</t>
  </si>
  <si>
    <t>1.334​</t>
  </si>
  <si>
    <t>To be multiplied with the number of apps-ads.txt lines to estimate the number of RTB calls (requests/responses) (level 1 calculation).</t>
  </si>
  <si>
    <t>DISTRIBUTION 
Ad Creative Delivery
CSAI</t>
  </si>
  <si>
    <t xml:space="preserve">Payload associated to Dynamic Ad Insertion (only in case of Client-Side Ad Insertion) </t>
  </si>
  <si>
    <t>payload_size 
(doubling payload)</t>
  </si>
  <si>
    <t xml:space="preserve">The impact of Client-side AI considers 1. Delivery of the classic spot in traditional linear IPTV (emissions from servers and networks) 2. Additional delivery of replacement ads (playlist) taking into account: delivery from an origin server (ad server, etc.) followed by delivery by the CDN operator of the replacement playlist. Thus, it can be estimated that the linear DAI process is doubled on the server and network side. Additional requests outside of content delivery are not considered but remain negligible compared to the creative file. </t>
  </si>
  <si>
    <t xml:space="preserve">DISTRIBUTION 
Ad Creative Delivery (unicast &amp; multicast)
Networks </t>
  </si>
  <si>
    <t>Default creative payload​ - video</t>
  </si>
  <si>
    <t>4 (6 for instream)</t>
  </si>
  <si>
    <t>Default creative payload overhead​ - video</t>
  </si>
  <si>
    <t>Overestimation due to caching - actual would require information on network reach, campaign reach, cache lifetimes etc.</t>
  </si>
  <si>
    <t>CONSUMPTION
User Device Render</t>
  </si>
  <si>
    <t>Default view time​ - video</t>
  </si>
  <si>
    <t>Overestimation by design. For cases where no view time data is available.​ Minimum view times for placements that do not meet viewability standards of 1s for display.</t>
  </si>
  <si>
    <t xml:space="preserve"> Unicast &amp; multicast networks - Network fixed/mobile defaults [Imported from Digital Channel]</t>
  </si>
  <si>
    <t>Region​</t>
  </si>
  <si>
    <t>Countries Included in Data Sample​</t>
  </si>
  <si>
    <t>Fixed Ratio​</t>
  </si>
  <si>
    <t>Mobile Ratio​</t>
  </si>
  <si>
    <t>Austria, Belgium, Bulgaria, Croatia, Republic of Cyprus, Czech Republic, Denmark, Estonia, Finland, France, Germany, Greece, Hungary, Ireland, Italy, Latvia, Lithuania, Luxembourg, Malta, Netherlands, Poland, Portugal, Romania, Slovakia, Slovenia, Spain, Sweden, United Kingdom,Switzerland, Iceland, Liechtenstein, Norway​</t>
  </si>
  <si>
    <t>74.31%​</t>
  </si>
  <si>
    <t>25.69%​</t>
  </si>
  <si>
    <t>APAC​</t>
  </si>
  <si>
    <t>Australia, Bangladesh, Brunei, Cambodia, China, Cook Islands, Fiji, India, Indonesia, Japan, Kiribati, Laos, Malaysia, Maldives, Marshall Islands, Micronesia, Mongolia, Myanmar, Nepal, New Caledonia, New Zealand, Niue, North Korea, Pakistan, Palau, Papua New Guinea, Philippines, Singapore, Solomon Islands, South Korea, Sri Lanka, Thailand, Timor Leste, Tonga, Tuvalu, Vietnam​</t>
  </si>
  <si>
    <t>67.68%​</t>
  </si>
  <si>
    <t>32.32%​</t>
  </si>
  <si>
    <t>NA​</t>
  </si>
  <si>
    <t>United States of America, Canada​</t>
  </si>
  <si>
    <t>86.08%​</t>
  </si>
  <si>
    <t>13.92%​</t>
  </si>
  <si>
    <t>LATAM​</t>
  </si>
  <si>
    <t>Mexico, Guatemala, Honduras, Nicaragua, El Salvador, Costa Rica, Panama, Belize, Haiti, Cuba, Dominican Republic, Jamaica, Trinidad &amp; Tobago, Bahamas, Barbados, St. Lucia, Grenada, St. Vincent &amp; Grenadines, Antigua &amp; Barbuda, Dominica, St. Kitts &amp; Nevis, Brazil, Colombia, Argentina, Peru, Venezuela, Chine, Ecuador, Bolivia, Paraguay, Uruguay, Suriname, Guyana​</t>
  </si>
  <si>
    <t>71.45%​</t>
  </si>
  <si>
    <t>28.55%​</t>
  </si>
  <si>
    <t>These can be used in cases where no data is available on connection type and are based on aggregate data.</t>
  </si>
  <si>
    <t>Default device splits</t>
  </si>
  <si>
    <t>Type</t>
  </si>
  <si>
    <t>Ratio</t>
  </si>
  <si>
    <t>CONSUMPTION
User Device Render (unicast &amp; multicast)</t>
  </si>
  <si>
    <t>Mobile</t>
  </si>
  <si>
    <t>Aggregate business data provided through Ad Net Zero feedback (VOD typical campaign).</t>
  </si>
  <si>
    <t>Tablet</t>
  </si>
  <si>
    <t>TV</t>
  </si>
  <si>
    <t>PC</t>
  </si>
  <si>
    <t>CONSUMPTION
User Device Render (linear broadcast)</t>
  </si>
  <si>
    <t>Aggregate business data provided through Ad Net Zero feedback (linear TV typical campaign).</t>
  </si>
  <si>
    <t>These can be used in cases where no data is available on device mix and are based on aggregate data.</t>
  </si>
  <si>
    <t xml:space="preserve">Appendix - Data centres assumptions and calculations </t>
  </si>
  <si>
    <t>Conversion factors and default 
[Imported from Digital Channel]</t>
  </si>
  <si>
    <t>Electricity consumption of VM.</t>
  </si>
  <si>
    <t>kWh per year</t>
  </si>
  <si>
    <t>Supposed highly virtualised environment in a programmatic context.</t>
  </si>
  <si>
    <t>Embodied emissions of VM.</t>
  </si>
  <si>
    <t>kg CO2e per year</t>
  </si>
  <si>
    <t>Assumptions
[Imported from Digital Channel]</t>
  </si>
  <si>
    <t>Processing time per ad opportunity</t>
  </si>
  <si>
    <t>ms</t>
  </si>
  <si>
    <t>Used to allocate server emissions to processing of an ad opportunity</t>
  </si>
  <si>
    <t>Clearcode, provided through Ad Net Zero feedback</t>
  </si>
  <si>
    <t>Overhead factor</t>
  </si>
  <si>
    <t>(dimensionless)</t>
  </si>
  <si>
    <t>Buffer to account for other processing tasks, increase conservativeness</t>
  </si>
  <si>
    <t>RTB House, provided through Ad Net Zero feedback</t>
  </si>
  <si>
    <t>Average PUE</t>
  </si>
  <si>
    <t>Applied as factor to use phase</t>
  </si>
  <si>
    <t>Uptime Institute</t>
  </si>
  <si>
    <t>Local grid intensity</t>
  </si>
  <si>
    <t>kg CO2e per kWh</t>
  </si>
  <si>
    <t>Refer to 'Grid Emissions' slide</t>
  </si>
  <si>
    <t>Foreign grid intensity</t>
  </si>
  <si>
    <t>Refer to 'Foreign Server Emissions Factors' slide</t>
  </si>
  <si>
    <t>Results EFs displayed
[Imported from Digital Channel]</t>
  </si>
  <si>
    <t>Use-phase server energy incl. PUE &amp; overhead</t>
  </si>
  <si>
    <t>Based on the assumptions above, to be combined with grid intensities</t>
  </si>
  <si>
    <t>Server embodied emissions</t>
  </si>
  <si>
    <t>Based on the assumption above</t>
  </si>
  <si>
    <t>Networks EFs
(a * x + b full model) - can be used directly</t>
  </si>
  <si>
    <t>Fixed networks - Impact of transferring 1 MB of data via fixed network (excluding network usage time) - a component ; use phase energy intensity</t>
  </si>
  <si>
    <t>a component to be multiplied by data transferred over network.</t>
  </si>
  <si>
    <t>Fixed networks - Impact of transferring 1 MB of data via fixed network (excluding network usage time) - a component ; embodied emissions intensity</t>
  </si>
  <si>
    <t>kg CO2e / MB</t>
  </si>
  <si>
    <t>Fixed networks - Impact of network usage time by a user - b component ; use phase energy intensity</t>
  </si>
  <si>
    <t>kWh / user.second</t>
  </si>
  <si>
    <t>b component to be multiplied by network use time (e.g. depending on bandwidth).</t>
  </si>
  <si>
    <t>Fixed networks - Impact of network usage time by a user - b component ; embodied emissions intensity</t>
  </si>
  <si>
    <t>kgCO2e/user.second</t>
  </si>
  <si>
    <t>Mobile networks - Impact of transferring 1 MB of data via fixed network (excluding network usage time) - a component ; use phase energy intensity</t>
  </si>
  <si>
    <t>Mobile networks - Impact of transferring 1 MB of data via fixed network (excluding network usage time) - a component ; embodied emissions intensity</t>
  </si>
  <si>
    <t>Mobile networks - Impact of network usage time by a user - b component ; use phase energy intensity</t>
  </si>
  <si>
    <t>Mobile networks - Impact of network usage time by a user - b component ; embodied emissions intensity</t>
  </si>
  <si>
    <t>Conversion factors for simplified model</t>
  </si>
  <si>
    <t>Average broadband speed - fixed networks</t>
  </si>
  <si>
    <t>MB / s</t>
  </si>
  <si>
    <t>Average broadband speed - mobile networks</t>
  </si>
  <si>
    <t>Results EFs displayed</t>
  </si>
  <si>
    <t>Fixed networks - Use-phase energy intensity of transferring 1 MB of data over fixed networks​</t>
  </si>
  <si>
    <t>Fixed networks - Embodied emissions intensity of transferring 1 MB of data over fixed networks​</t>
  </si>
  <si>
    <t>Mobile networks - Use-phase energy intensity of transferring 1 MB of data over mobile networks​</t>
  </si>
  <si>
    <t>Mobile networks - Embodied emissions intensity of transferring 1 MB of data over mobile networks​</t>
  </si>
  <si>
    <t>EMBER (free -- see 2024 values for EU and selected other regions below for convenience</t>
  </si>
  <si>
    <t>FR ADEME</t>
  </si>
  <si>
    <t>https://base-empreinte.ademe.fr/</t>
  </si>
  <si>
    <t>TV Emission Factors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</si>
</sst>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0"/>
      <color rgb="FF000000"/>
      <name val="Arial"/>
      <scheme val="minor"/>
    </font>
    <font>
      <u/>
      <sz val="10"/>
      <color theme="10"/>
      <name val="Arial"/>
      <family val="2"/>
      <scheme val="minor"/>
    </font>
    <font>
      <sz val="11"/>
      <color rgb="FF000000"/>
      <name val="Neue Haas Grotesk Text Pro"/>
      <family val="2"/>
    </font>
    <font>
      <sz val="10"/>
      <color rgb="FF000000"/>
      <name val="Arial"/>
      <family val="2"/>
      <scheme val="minor"/>
    </font>
    <font>
      <sz val="11"/>
      <color rgb="FF000000"/>
      <name val="Trebuchet MS"/>
      <family val="2"/>
    </font>
    <font>
      <sz val="10"/>
      <color rgb="FF000000"/>
      <name val="Trebuchet MS"/>
      <family val="2"/>
    </font>
    <font>
      <b/>
      <sz val="24"/>
      <color rgb="FFF55801"/>
      <name val="Roboto Slab"/>
    </font>
    <font>
      <b/>
      <sz val="20"/>
      <color rgb="FFF55801"/>
      <name val="Trend Slab W00 One"/>
    </font>
    <font>
      <b/>
      <sz val="14"/>
      <color theme="1"/>
      <name val="Trebuchet MS"/>
      <family val="2"/>
    </font>
    <font>
      <u/>
      <sz val="11"/>
      <color theme="4" tint="-0.249977111117893"/>
      <name val="Trebuchet MS"/>
      <family val="2"/>
    </font>
    <font>
      <sz val="11"/>
      <color theme="1"/>
      <name val="Trebuchet MS"/>
      <family val="2"/>
    </font>
    <font>
      <sz val="11"/>
      <color theme="1"/>
      <name val="Gill Sans MT"/>
      <family val="2"/>
    </font>
    <font>
      <b/>
      <sz val="14"/>
      <color theme="1"/>
      <name val="Neue Haas Grotesk Text Pro Bold"/>
    </font>
    <font>
      <sz val="11"/>
      <color theme="1"/>
      <name val="Neue Haas Grotesk Text Pro"/>
      <family val="2"/>
    </font>
    <font>
      <sz val="14"/>
      <color rgb="FF000000"/>
      <name val="Trebuchet MS"/>
      <family val="2"/>
    </font>
    <font>
      <sz val="14"/>
      <color theme="1"/>
      <name val="Trebuchet MS"/>
      <family val="2"/>
    </font>
    <font>
      <b/>
      <sz val="11"/>
      <color rgb="FF000000"/>
      <name val="Trebuchet MS"/>
      <family val="2"/>
    </font>
    <font>
      <sz val="10"/>
      <color theme="1"/>
      <name val="Trebuchet MS"/>
      <family val="2"/>
    </font>
    <font>
      <sz val="11"/>
      <name val="Trebuchet MS"/>
      <family val="2"/>
    </font>
    <font>
      <u/>
      <sz val="11"/>
      <color theme="10"/>
      <name val="Trebuchet MS"/>
      <family val="2"/>
    </font>
    <font>
      <b/>
      <sz val="10"/>
      <color rgb="FF000000"/>
      <name val="Trebuchet MS"/>
      <family val="2"/>
    </font>
    <font>
      <b/>
      <sz val="16"/>
      <color theme="0"/>
      <name val="Trebuchet MS"/>
      <family val="2"/>
    </font>
    <font>
      <sz val="16"/>
      <color theme="0"/>
      <name val="Trebuchet MS"/>
      <family val="2"/>
    </font>
    <font>
      <sz val="16"/>
      <color rgb="FF000000"/>
      <name val="Trebuchet MS"/>
      <family val="2"/>
    </font>
    <font>
      <sz val="16"/>
      <color theme="1"/>
      <name val="Trebuchet MS"/>
      <family val="2"/>
    </font>
    <font>
      <sz val="10"/>
      <color theme="1"/>
      <name val="Arial"/>
      <scheme val="minor"/>
    </font>
    <font>
      <sz val="11"/>
      <color theme="0"/>
      <name val="Trebuchet MS"/>
      <family val="2"/>
    </font>
    <font>
      <sz val="10"/>
      <color theme="0"/>
      <name val="Trebuchet MS"/>
      <family val="2"/>
    </font>
    <font>
      <b/>
      <sz val="11"/>
      <name val="Trebuchet MS"/>
      <family val="2"/>
    </font>
    <font>
      <u/>
      <sz val="11"/>
      <name val="Trebuchet MS"/>
      <family val="2"/>
    </font>
    <font>
      <sz val="10"/>
      <name val="Trebuchet MS"/>
      <family val="2"/>
    </font>
    <font>
      <u/>
      <sz val="11"/>
      <color indexed="4"/>
      <name val="Trebuchet MS"/>
      <family val="2"/>
    </font>
    <font>
      <b/>
      <sz val="11"/>
      <color theme="0"/>
      <name val="Neue Haas Grotesk Text Pro"/>
      <family val="2"/>
    </font>
  </fonts>
  <fills count="10">
    <fill>
      <patternFill patternType="none"/>
    </fill>
    <fill>
      <patternFill patternType="gray125"/>
    </fill>
    <fill>
      <patternFill patternType="solid">
        <fgColor theme="1"/>
        <bgColor indexed="64"/>
      </patternFill>
    </fill>
    <fill>
      <patternFill patternType="solid">
        <fgColor rgb="FFF0EDE8"/>
        <bgColor indexed="64"/>
      </patternFill>
    </fill>
    <fill>
      <patternFill patternType="solid">
        <fgColor rgb="FFFF3D14"/>
        <bgColor indexed="64"/>
      </patternFill>
    </fill>
    <fill>
      <patternFill patternType="solid">
        <fgColor rgb="FFD9EDFA"/>
        <bgColor indexed="64"/>
      </patternFill>
    </fill>
    <fill>
      <patternFill patternType="solid">
        <fgColor rgb="FFFF3D14"/>
      </patternFill>
    </fill>
    <fill>
      <patternFill patternType="solid">
        <fgColor theme="0"/>
        <bgColor indexed="64"/>
      </patternFill>
    </fill>
    <fill>
      <patternFill patternType="solid">
        <fgColor rgb="FFE8E1D7"/>
        <bgColor indexed="64"/>
      </patternFill>
    </fill>
    <fill>
      <patternFill patternType="solid">
        <fgColor rgb="FFF0EDE8"/>
      </patternFill>
    </fill>
  </fills>
  <borders count="106">
    <border>
      <left/>
      <right/>
      <top/>
      <bottom/>
      <diagonal/>
    </border>
    <border>
      <left/>
      <right/>
      <top style="medium">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bottom/>
      <diagonal/>
    </border>
    <border>
      <left style="medium">
        <color rgb="FF000000"/>
      </left>
      <right/>
      <top style="medium">
        <color rgb="FF000000"/>
      </top>
      <bottom/>
      <diagonal/>
    </border>
    <border>
      <left style="thin">
        <color indexed="64"/>
      </left>
      <right style="thin">
        <color indexed="64"/>
      </right>
      <top style="thin">
        <color indexed="64"/>
      </top>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thin">
        <color rgb="FF000000"/>
      </right>
      <top style="medium">
        <color rgb="FF000000"/>
      </top>
      <bottom style="thin">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bottom style="thin">
        <color rgb="FF000000"/>
      </bottom>
      <diagonal/>
    </border>
    <border>
      <left style="medium">
        <color rgb="FF000000"/>
      </left>
      <right/>
      <top/>
      <bottom style="medium">
        <color rgb="FF000000"/>
      </bottom>
      <diagonal/>
    </border>
    <border>
      <left style="thin">
        <color rgb="FF000000"/>
      </left>
      <right style="medium">
        <color rgb="FF000000"/>
      </right>
      <top style="medium">
        <color rgb="FF000000"/>
      </top>
      <bottom/>
      <diagonal/>
    </border>
    <border>
      <left style="thin">
        <color rgb="FF000000"/>
      </left>
      <right style="medium">
        <color rgb="FF000000"/>
      </right>
      <top/>
      <bottom/>
      <diagonal/>
    </border>
    <border>
      <left style="thin">
        <color rgb="FF000000"/>
      </left>
      <right/>
      <top style="medium">
        <color rgb="FF000000"/>
      </top>
      <bottom style="thin">
        <color rgb="FF000000"/>
      </bottom>
      <diagonal/>
    </border>
    <border>
      <left style="thin">
        <color rgb="FF000000"/>
      </left>
      <right/>
      <top style="thin">
        <color rgb="FF000000"/>
      </top>
      <bottom style="medium">
        <color rgb="FF000000"/>
      </bottom>
      <diagonal/>
    </border>
    <border>
      <left/>
      <right style="thin">
        <color rgb="FF000000"/>
      </right>
      <top style="medium">
        <color rgb="FF000000"/>
      </top>
      <bottom/>
      <diagonal/>
    </border>
    <border>
      <left style="thin">
        <color rgb="FF000000"/>
      </left>
      <right style="thin">
        <color rgb="FF000000"/>
      </right>
      <top style="thin">
        <color rgb="FF000000"/>
      </top>
      <bottom style="thin">
        <color rgb="FF9E9E9E"/>
      </bottom>
      <diagonal/>
    </border>
    <border>
      <left style="thin">
        <color rgb="FF000000"/>
      </left>
      <right style="thin">
        <color rgb="FF000000"/>
      </right>
      <top style="thin">
        <color rgb="FF9E9E9E"/>
      </top>
      <bottom style="thin">
        <color rgb="FF9E9E9E"/>
      </bottom>
      <diagonal/>
    </border>
    <border>
      <left style="thin">
        <color rgb="FF9E9E9E"/>
      </left>
      <right style="thin">
        <color rgb="FF9E9E9E"/>
      </right>
      <top style="thin">
        <color rgb="FF9E9E9E"/>
      </top>
      <bottom style="thin">
        <color rgb="FF9E9E9E"/>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9E9E9E"/>
      </bottom>
      <diagonal/>
    </border>
    <border>
      <left style="thin">
        <color rgb="FF000000"/>
      </left>
      <right style="medium">
        <color indexed="64"/>
      </right>
      <top style="thin">
        <color rgb="FF9E9E9E"/>
      </top>
      <bottom style="thin">
        <color rgb="FF9E9E9E"/>
      </bottom>
      <diagonal/>
    </border>
    <border>
      <left style="medium">
        <color indexed="64"/>
      </left>
      <right style="thin">
        <color rgb="FF9E9E9E"/>
      </right>
      <top style="thin">
        <color rgb="FF000000"/>
      </top>
      <bottom style="thin">
        <color rgb="FF000000"/>
      </bottom>
      <diagonal/>
    </border>
    <border>
      <left style="thin">
        <color rgb="FF9E9E9E"/>
      </left>
      <right style="medium">
        <color indexed="64"/>
      </right>
      <top style="thin">
        <color rgb="FF9E9E9E"/>
      </top>
      <bottom style="thin">
        <color rgb="FF9E9E9E"/>
      </bottom>
      <diagonal/>
    </border>
    <border>
      <left style="medium">
        <color indexed="64"/>
      </left>
      <right style="thin">
        <color rgb="FF9E9E9E"/>
      </right>
      <top style="thin">
        <color rgb="FF000000"/>
      </top>
      <bottom style="medium">
        <color indexed="64"/>
      </bottom>
      <diagonal/>
    </border>
    <border>
      <left style="thin">
        <color rgb="FF9E9E9E"/>
      </left>
      <right style="thin">
        <color rgb="FF9E9E9E"/>
      </right>
      <top style="thin">
        <color rgb="FF9E9E9E"/>
      </top>
      <bottom style="medium">
        <color indexed="64"/>
      </bottom>
      <diagonal/>
    </border>
    <border>
      <left style="thin">
        <color rgb="FF9E9E9E"/>
      </left>
      <right style="thin">
        <color rgb="FF000000"/>
      </right>
      <top style="thin">
        <color rgb="FF9E9E9E"/>
      </top>
      <bottom style="medium">
        <color indexed="64"/>
      </bottom>
      <diagonal/>
    </border>
    <border>
      <left style="thin">
        <color rgb="FF000000"/>
      </left>
      <right style="medium">
        <color indexed="64"/>
      </right>
      <top style="thin">
        <color rgb="FF9E9E9E"/>
      </top>
      <bottom style="medium">
        <color indexed="64"/>
      </bottom>
      <diagonal/>
    </border>
    <border>
      <left style="thin">
        <color indexed="64"/>
      </left>
      <right style="thin">
        <color indexed="64"/>
      </right>
      <top style="medium">
        <color rgb="FF000000"/>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000000"/>
      </left>
      <right style="medium">
        <color rgb="FF000000"/>
      </right>
      <top style="medium">
        <color indexed="64"/>
      </top>
      <bottom/>
      <diagonal/>
    </border>
    <border>
      <left style="medium">
        <color indexed="64"/>
      </left>
      <right style="medium">
        <color rgb="FF000000"/>
      </right>
      <top style="medium">
        <color indexed="64"/>
      </top>
      <bottom/>
      <diagonal/>
    </border>
    <border>
      <left style="medium">
        <color indexed="64"/>
      </left>
      <right style="medium">
        <color rgb="FF000000"/>
      </right>
      <top/>
      <bottom/>
      <diagonal/>
    </border>
    <border>
      <left style="thin">
        <color rgb="FF000000"/>
      </left>
      <right style="medium">
        <color indexed="64"/>
      </right>
      <top style="thin">
        <color rgb="FF000000"/>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bottom style="medium">
        <color rgb="FF000000"/>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rgb="FF000000"/>
      </bottom>
      <diagonal/>
    </border>
    <border>
      <left style="medium">
        <color indexed="64"/>
      </left>
      <right style="medium">
        <color indexed="64"/>
      </right>
      <top style="thin">
        <color rgb="FF000000"/>
      </top>
      <bottom style="thin">
        <color rgb="FF000000"/>
      </bottom>
      <diagonal/>
    </border>
    <border>
      <left style="medium">
        <color indexed="64"/>
      </left>
      <right style="medium">
        <color indexed="64"/>
      </right>
      <top style="thin">
        <color rgb="FF000000"/>
      </top>
      <bottom style="medium">
        <color rgb="FF000000"/>
      </bottom>
      <diagonal/>
    </border>
    <border>
      <left style="medium">
        <color rgb="FF000000"/>
      </left>
      <right/>
      <top style="medium">
        <color indexed="64"/>
      </top>
      <bottom/>
      <diagonal/>
    </border>
    <border>
      <left style="thin">
        <color rgb="FF000000"/>
      </left>
      <right style="medium">
        <color indexed="64"/>
      </right>
      <top/>
      <bottom style="thin">
        <color rgb="FF000000"/>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thin">
        <color indexed="64"/>
      </left>
      <right style="medium">
        <color indexed="64"/>
      </right>
      <top/>
      <bottom/>
      <diagonal/>
    </border>
    <border>
      <left style="thin">
        <color rgb="FF000000"/>
      </left>
      <right/>
      <top style="thin">
        <color rgb="FF000000"/>
      </top>
      <bottom style="medium">
        <color indexed="64"/>
      </bottom>
      <diagonal/>
    </border>
    <border>
      <left style="thin">
        <color indexed="64"/>
      </left>
      <right style="medium">
        <color indexed="64"/>
      </right>
      <top/>
      <bottom style="medium">
        <color indexed="64"/>
      </bottom>
      <diagonal/>
    </border>
    <border>
      <left style="thin">
        <color rgb="FF000000"/>
      </left>
      <right style="medium">
        <color indexed="64"/>
      </right>
      <top style="medium">
        <color indexed="64"/>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medium">
        <color indexed="64"/>
      </right>
      <top/>
      <bottom style="thin">
        <color indexed="64"/>
      </bottom>
      <diagonal/>
    </border>
    <border>
      <left style="thin">
        <color rgb="FF000000"/>
      </left>
      <right style="medium">
        <color indexed="64"/>
      </right>
      <top style="thin">
        <color rgb="FF000000"/>
      </top>
      <bottom style="medium">
        <color indexed="64"/>
      </bottom>
      <diagonal/>
    </border>
    <border>
      <left style="medium">
        <color indexed="64"/>
      </left>
      <right style="medium">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rgb="FF000000"/>
      </top>
      <bottom/>
      <diagonal/>
    </border>
    <border>
      <left style="thin">
        <color indexed="64"/>
      </left>
      <right style="medium">
        <color indexed="64"/>
      </right>
      <top style="medium">
        <color rgb="FF000000"/>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rgb="FF000000"/>
      </top>
      <bottom style="medium">
        <color indexed="64"/>
      </bottom>
      <diagonal/>
    </border>
  </borders>
  <cellStyleXfs count="4">
    <xf numFmtId="0" fontId="0" fillId="0" borderId="0"/>
    <xf numFmtId="0" fontId="1" fillId="0" borderId="0" applyNumberFormat="0" applyFill="0" applyBorder="0" applyAlignment="0" applyProtection="0"/>
    <xf numFmtId="0" fontId="25" fillId="0" borderId="0"/>
    <xf numFmtId="0" fontId="3" fillId="0" borderId="0"/>
  </cellStyleXfs>
  <cellXfs count="267">
    <xf numFmtId="0" fontId="0" fillId="0" borderId="0" xfId="0"/>
    <xf numFmtId="0" fontId="0" fillId="7" borderId="0" xfId="0" applyFill="1" applyAlignment="1">
      <alignment vertical="top"/>
    </xf>
    <xf numFmtId="0" fontId="12" fillId="7" borderId="0" xfId="0" applyFont="1" applyFill="1" applyAlignment="1">
      <alignment vertical="top"/>
    </xf>
    <xf numFmtId="0" fontId="2" fillId="7" borderId="0" xfId="0" applyFont="1" applyFill="1" applyAlignment="1">
      <alignment vertical="top" wrapText="1"/>
    </xf>
    <xf numFmtId="0" fontId="13" fillId="7" borderId="0" xfId="0" applyFont="1" applyFill="1" applyAlignment="1">
      <alignment vertical="top" wrapText="1"/>
    </xf>
    <xf numFmtId="0" fontId="11" fillId="7" borderId="0" xfId="0" applyFont="1" applyFill="1" applyAlignment="1">
      <alignment vertical="top" wrapText="1"/>
    </xf>
    <xf numFmtId="0" fontId="5" fillId="0" borderId="0" xfId="0" applyFont="1"/>
    <xf numFmtId="0" fontId="4" fillId="0" borderId="0" xfId="0" applyFont="1" applyAlignment="1">
      <alignment horizontal="center" vertical="center"/>
    </xf>
    <xf numFmtId="0" fontId="14" fillId="0" borderId="0" xfId="0" applyFont="1" applyAlignment="1">
      <alignment vertical="center" wrapText="1"/>
    </xf>
    <xf numFmtId="0" fontId="14" fillId="0" borderId="0" xfId="0" applyFont="1" applyAlignment="1">
      <alignment vertical="center"/>
    </xf>
    <xf numFmtId="0" fontId="15" fillId="0" borderId="0" xfId="0" applyFont="1" applyAlignment="1">
      <alignment vertical="center"/>
    </xf>
    <xf numFmtId="0" fontId="4" fillId="0" borderId="0" xfId="0" applyFont="1" applyAlignment="1">
      <alignment wrapText="1"/>
    </xf>
    <xf numFmtId="0" fontId="4" fillId="0" borderId="0" xfId="0" applyFont="1"/>
    <xf numFmtId="0" fontId="17" fillId="0" borderId="0" xfId="0" applyFont="1"/>
    <xf numFmtId="0" fontId="16" fillId="0" borderId="0" xfId="0" applyFont="1" applyAlignment="1">
      <alignment horizontal="center" vertical="center"/>
    </xf>
    <xf numFmtId="0" fontId="4" fillId="0" borderId="0" xfId="0" applyFont="1" applyAlignment="1">
      <alignment horizontal="center" vertical="center" wrapText="1"/>
    </xf>
    <xf numFmtId="0" fontId="4" fillId="3" borderId="34" xfId="0" applyFont="1" applyFill="1" applyBorder="1" applyAlignment="1">
      <alignment horizontal="center" vertical="center" wrapText="1"/>
    </xf>
    <xf numFmtId="0" fontId="4" fillId="3" borderId="34" xfId="0" applyFont="1" applyFill="1" applyBorder="1" applyAlignment="1">
      <alignment horizontal="center" vertical="center"/>
    </xf>
    <xf numFmtId="11" fontId="4" fillId="3" borderId="34" xfId="0" applyNumberFormat="1" applyFont="1" applyFill="1" applyBorder="1" applyAlignment="1">
      <alignment horizontal="center" vertical="center"/>
    </xf>
    <xf numFmtId="11" fontId="4" fillId="3" borderId="34" xfId="0" applyNumberFormat="1" applyFont="1" applyFill="1" applyBorder="1" applyAlignment="1">
      <alignment horizontal="center" vertical="center" wrapText="1"/>
    </xf>
    <xf numFmtId="0" fontId="4" fillId="2" borderId="34" xfId="0" applyFont="1" applyFill="1" applyBorder="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17" fillId="0" borderId="0" xfId="0" applyFont="1" applyAlignment="1">
      <alignment vertical="center"/>
    </xf>
    <xf numFmtId="0" fontId="5" fillId="0" borderId="0" xfId="0" applyFont="1" applyAlignment="1">
      <alignment vertical="center"/>
    </xf>
    <xf numFmtId="0" fontId="17" fillId="0" borderId="0" xfId="0" applyFont="1" applyAlignment="1">
      <alignment wrapText="1"/>
    </xf>
    <xf numFmtId="0" fontId="5" fillId="0" borderId="0" xfId="0" applyFont="1" applyAlignment="1">
      <alignment wrapText="1"/>
    </xf>
    <xf numFmtId="0" fontId="19" fillId="0" borderId="0" xfId="1" applyFont="1" applyAlignment="1">
      <alignment horizontal="center"/>
    </xf>
    <xf numFmtId="0" fontId="10" fillId="0" borderId="0" xfId="0" applyFont="1" applyAlignment="1">
      <alignment horizontal="center" vertical="center" wrapText="1"/>
    </xf>
    <xf numFmtId="0" fontId="16" fillId="5" borderId="19"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3" borderId="30" xfId="0" applyFont="1" applyFill="1" applyBorder="1" applyAlignment="1">
      <alignment horizontal="center" vertical="center"/>
    </xf>
    <xf numFmtId="0" fontId="4" fillId="3" borderId="17" xfId="0" applyFont="1" applyFill="1" applyBorder="1" applyAlignment="1">
      <alignment horizontal="center" vertical="center"/>
    </xf>
    <xf numFmtId="0" fontId="4" fillId="3" borderId="17" xfId="0" applyFont="1" applyFill="1" applyBorder="1" applyAlignment="1">
      <alignment horizontal="center" vertical="center" wrapText="1"/>
    </xf>
    <xf numFmtId="0" fontId="4" fillId="3" borderId="26" xfId="0" applyFont="1" applyFill="1" applyBorder="1" applyAlignment="1">
      <alignment horizontal="center" vertical="center" wrapText="1"/>
    </xf>
    <xf numFmtId="0" fontId="4" fillId="3" borderId="60" xfId="0" applyFont="1" applyFill="1" applyBorder="1" applyAlignment="1">
      <alignment horizontal="center" vertical="center"/>
    </xf>
    <xf numFmtId="0" fontId="4" fillId="3" borderId="75" xfId="0" applyFont="1" applyFill="1" applyBorder="1" applyAlignment="1">
      <alignment horizontal="center" vertical="center"/>
    </xf>
    <xf numFmtId="0" fontId="4" fillId="3" borderId="59" xfId="0" applyFont="1" applyFill="1" applyBorder="1" applyAlignment="1">
      <alignment horizontal="center" vertical="center"/>
    </xf>
    <xf numFmtId="0" fontId="4" fillId="3" borderId="76" xfId="0" applyFont="1" applyFill="1" applyBorder="1" applyAlignment="1">
      <alignment horizontal="center" vertical="center"/>
    </xf>
    <xf numFmtId="0" fontId="4" fillId="3" borderId="77" xfId="0" applyFont="1" applyFill="1" applyBorder="1" applyAlignment="1">
      <alignment horizontal="center" vertical="center"/>
    </xf>
    <xf numFmtId="0" fontId="4" fillId="3" borderId="79" xfId="0" applyFont="1" applyFill="1" applyBorder="1" applyAlignment="1">
      <alignment horizontal="center" vertical="center"/>
    </xf>
    <xf numFmtId="0" fontId="4" fillId="3" borderId="11" xfId="0" applyFont="1" applyFill="1" applyBorder="1" applyAlignment="1">
      <alignment horizontal="center" vertical="center"/>
    </xf>
    <xf numFmtId="0" fontId="4" fillId="3" borderId="80" xfId="0" applyFont="1" applyFill="1" applyBorder="1" applyAlignment="1">
      <alignment horizontal="center" vertical="center" wrapText="1"/>
    </xf>
    <xf numFmtId="0" fontId="4" fillId="2" borderId="59" xfId="0" applyFont="1" applyFill="1" applyBorder="1" applyAlignment="1">
      <alignment horizontal="center" vertical="center"/>
    </xf>
    <xf numFmtId="0" fontId="4" fillId="3" borderId="78" xfId="0" applyFont="1" applyFill="1" applyBorder="1" applyAlignment="1">
      <alignment horizontal="center" vertical="center"/>
    </xf>
    <xf numFmtId="0" fontId="4" fillId="3" borderId="61" xfId="0" applyFont="1" applyFill="1" applyBorder="1" applyAlignment="1">
      <alignment horizontal="center" vertical="center"/>
    </xf>
    <xf numFmtId="0" fontId="4" fillId="3" borderId="61" xfId="0" applyFont="1" applyFill="1" applyBorder="1" applyAlignment="1">
      <alignment vertical="center" wrapText="1"/>
    </xf>
    <xf numFmtId="0" fontId="4" fillId="3" borderId="62" xfId="0" applyFont="1" applyFill="1" applyBorder="1" applyAlignment="1">
      <alignment horizontal="center" vertical="center" wrapText="1"/>
    </xf>
    <xf numFmtId="0" fontId="16" fillId="5" borderId="51" xfId="0" applyFont="1" applyFill="1" applyBorder="1" applyAlignment="1">
      <alignment horizontal="center" vertical="center" wrapText="1"/>
    </xf>
    <xf numFmtId="0" fontId="4" fillId="3" borderId="73" xfId="0" applyFont="1" applyFill="1" applyBorder="1" applyAlignment="1">
      <alignment horizontal="center" vertical="center" wrapText="1"/>
    </xf>
    <xf numFmtId="0" fontId="4" fillId="3" borderId="81" xfId="0" applyFont="1" applyFill="1" applyBorder="1" applyAlignment="1">
      <alignment horizontal="center" vertical="center"/>
    </xf>
    <xf numFmtId="0" fontId="4" fillId="3" borderId="82" xfId="0" applyFont="1" applyFill="1" applyBorder="1" applyAlignment="1">
      <alignment horizontal="center" vertical="center"/>
    </xf>
    <xf numFmtId="0" fontId="4" fillId="3" borderId="82" xfId="0" applyFont="1" applyFill="1" applyBorder="1" applyAlignment="1">
      <alignment horizontal="center" vertical="center" wrapText="1"/>
    </xf>
    <xf numFmtId="0" fontId="4" fillId="3" borderId="83" xfId="0" applyFont="1" applyFill="1" applyBorder="1" applyAlignment="1">
      <alignment vertical="center" wrapText="1"/>
    </xf>
    <xf numFmtId="0" fontId="4" fillId="3" borderId="84"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5" xfId="0" applyFont="1" applyFill="1" applyBorder="1" applyAlignment="1">
      <alignment horizontal="center" vertical="center"/>
    </xf>
    <xf numFmtId="0" fontId="4" fillId="2" borderId="5" xfId="0" applyFont="1" applyFill="1" applyBorder="1" applyAlignment="1">
      <alignment horizontal="center" vertical="center"/>
    </xf>
    <xf numFmtId="0" fontId="4" fillId="3" borderId="74"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53" xfId="0" applyFont="1" applyFill="1" applyBorder="1" applyAlignment="1">
      <alignment horizontal="center" vertical="center"/>
    </xf>
    <xf numFmtId="0" fontId="16" fillId="5" borderId="46" xfId="0" applyFont="1" applyFill="1" applyBorder="1" applyAlignment="1">
      <alignment horizontal="center" vertical="center" wrapText="1"/>
    </xf>
    <xf numFmtId="0" fontId="4" fillId="3" borderId="46" xfId="0" applyFont="1" applyFill="1" applyBorder="1" applyAlignment="1">
      <alignment horizontal="center" vertical="center" wrapText="1"/>
    </xf>
    <xf numFmtId="0" fontId="4" fillId="3" borderId="56" xfId="0" applyFont="1" applyFill="1" applyBorder="1" applyAlignment="1">
      <alignment horizontal="center" vertical="center"/>
    </xf>
    <xf numFmtId="0" fontId="4" fillId="3" borderId="54" xfId="0" applyFont="1" applyFill="1" applyBorder="1" applyAlignment="1">
      <alignment horizontal="center" vertical="center"/>
    </xf>
    <xf numFmtId="0" fontId="4" fillId="3" borderId="54" xfId="0" applyFont="1" applyFill="1" applyBorder="1" applyAlignment="1">
      <alignment horizontal="center" vertical="center" wrapText="1"/>
    </xf>
    <xf numFmtId="0" fontId="4" fillId="3" borderId="55" xfId="0" applyFont="1" applyFill="1" applyBorder="1" applyAlignment="1">
      <alignment horizontal="center" vertical="center" wrapText="1"/>
    </xf>
    <xf numFmtId="0" fontId="5" fillId="0" borderId="0" xfId="0" applyFont="1" applyAlignment="1">
      <alignment horizontal="center" vertical="center"/>
    </xf>
    <xf numFmtId="0" fontId="16" fillId="5" borderId="36"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31" xfId="0" applyFont="1" applyFill="1" applyBorder="1" applyAlignment="1">
      <alignment horizontal="center" vertical="center" wrapText="1"/>
    </xf>
    <xf numFmtId="0" fontId="4" fillId="3" borderId="37" xfId="0" applyFont="1" applyFill="1" applyBorder="1" applyAlignment="1">
      <alignment horizontal="center" vertical="center" wrapText="1"/>
    </xf>
    <xf numFmtId="0" fontId="4" fillId="3" borderId="32" xfId="0" applyFont="1" applyFill="1" applyBorder="1" applyAlignment="1">
      <alignment horizontal="center" vertical="center" wrapText="1"/>
    </xf>
    <xf numFmtId="0" fontId="4" fillId="3" borderId="38" xfId="0" applyFont="1" applyFill="1" applyBorder="1" applyAlignment="1">
      <alignment horizontal="center" vertical="center" wrapText="1"/>
    </xf>
    <xf numFmtId="0" fontId="16" fillId="5" borderId="39" xfId="0" applyFont="1" applyFill="1" applyBorder="1" applyAlignment="1">
      <alignment horizontal="center" vertical="center" wrapText="1"/>
    </xf>
    <xf numFmtId="0" fontId="4" fillId="3" borderId="33" xfId="0" applyFont="1" applyFill="1" applyBorder="1" applyAlignment="1">
      <alignment horizontal="center" vertical="center" wrapText="1"/>
    </xf>
    <xf numFmtId="0" fontId="4" fillId="3" borderId="40" xfId="0" applyFont="1" applyFill="1" applyBorder="1" applyAlignment="1">
      <alignment horizontal="center" vertical="center" wrapText="1"/>
    </xf>
    <xf numFmtId="0" fontId="16" fillId="5" borderId="41" xfId="0" applyFont="1" applyFill="1" applyBorder="1" applyAlignment="1">
      <alignment horizontal="center" vertical="center" wrapText="1"/>
    </xf>
    <xf numFmtId="0" fontId="4" fillId="3" borderId="42" xfId="0" applyFont="1" applyFill="1" applyBorder="1" applyAlignment="1">
      <alignment horizontal="center" vertical="center" wrapText="1"/>
    </xf>
    <xf numFmtId="0" fontId="4" fillId="3" borderId="43" xfId="0" applyFont="1" applyFill="1" applyBorder="1" applyAlignment="1">
      <alignment horizontal="center" vertical="center" wrapText="1"/>
    </xf>
    <xf numFmtId="0" fontId="4" fillId="3" borderId="44" xfId="0" applyFont="1" applyFill="1" applyBorder="1" applyAlignment="1">
      <alignment horizontal="center" vertical="center" wrapText="1"/>
    </xf>
    <xf numFmtId="0" fontId="20" fillId="0" borderId="0" xfId="0" applyFont="1" applyAlignment="1">
      <alignment horizontal="center" vertical="center"/>
    </xf>
    <xf numFmtId="0" fontId="16" fillId="5" borderId="85" xfId="0" applyFont="1" applyFill="1" applyBorder="1" applyAlignment="1">
      <alignment horizontal="center" vertical="center" wrapText="1"/>
    </xf>
    <xf numFmtId="9" fontId="4" fillId="3" borderId="86" xfId="0" applyNumberFormat="1" applyFont="1" applyFill="1" applyBorder="1" applyAlignment="1">
      <alignment horizontal="center" vertical="center" wrapText="1"/>
    </xf>
    <xf numFmtId="9" fontId="4" fillId="3" borderId="90" xfId="0" applyNumberFormat="1" applyFont="1" applyFill="1" applyBorder="1" applyAlignment="1">
      <alignment horizontal="center" vertical="center" wrapText="1"/>
    </xf>
    <xf numFmtId="9" fontId="4" fillId="3" borderId="6" xfId="0" applyNumberFormat="1" applyFont="1" applyFill="1" applyBorder="1" applyAlignment="1">
      <alignment horizontal="center" vertical="center" wrapText="1"/>
    </xf>
    <xf numFmtId="9" fontId="4" fillId="3" borderId="91" xfId="0" applyNumberFormat="1" applyFont="1" applyFill="1" applyBorder="1" applyAlignment="1">
      <alignment horizontal="center" vertical="center" wrapText="1"/>
    </xf>
    <xf numFmtId="9" fontId="4" fillId="3" borderId="88" xfId="0" applyNumberFormat="1" applyFont="1" applyFill="1" applyBorder="1" applyAlignment="1">
      <alignment horizontal="center" vertical="center" wrapText="1"/>
    </xf>
    <xf numFmtId="9" fontId="4" fillId="3" borderId="93" xfId="0" applyNumberFormat="1" applyFont="1" applyFill="1" applyBorder="1" applyAlignment="1">
      <alignment horizontal="center" vertical="center" wrapText="1"/>
    </xf>
    <xf numFmtId="0" fontId="16" fillId="7" borderId="0" xfId="0" applyFont="1" applyFill="1" applyAlignment="1">
      <alignment vertical="center" wrapText="1"/>
    </xf>
    <xf numFmtId="0" fontId="4" fillId="7" borderId="0" xfId="0" applyFont="1" applyFill="1" applyAlignment="1">
      <alignment horizontal="center" vertical="center"/>
    </xf>
    <xf numFmtId="0" fontId="5" fillId="7" borderId="0" xfId="0" applyFont="1" applyFill="1"/>
    <xf numFmtId="0" fontId="20" fillId="7" borderId="0" xfId="0" applyFont="1" applyFill="1" applyAlignment="1">
      <alignment horizontal="center" vertical="center"/>
    </xf>
    <xf numFmtId="0" fontId="4" fillId="3" borderId="68" xfId="0" applyFont="1" applyFill="1" applyBorder="1" applyAlignment="1">
      <alignment horizontal="center" vertical="center" wrapText="1"/>
    </xf>
    <xf numFmtId="0" fontId="4" fillId="3" borderId="66" xfId="0" applyFont="1" applyFill="1" applyBorder="1" applyAlignment="1">
      <alignment horizontal="center" vertical="center"/>
    </xf>
    <xf numFmtId="0" fontId="4" fillId="3" borderId="69" xfId="0" applyFont="1" applyFill="1" applyBorder="1" applyAlignment="1">
      <alignment horizontal="center" vertical="center" wrapText="1"/>
    </xf>
    <xf numFmtId="0" fontId="4" fillId="3" borderId="67" xfId="0" applyFont="1" applyFill="1" applyBorder="1" applyAlignment="1">
      <alignment horizontal="center" vertical="center"/>
    </xf>
    <xf numFmtId="0" fontId="4" fillId="3" borderId="62" xfId="0" applyFont="1" applyFill="1" applyBorder="1" applyAlignment="1">
      <alignment horizontal="center" vertical="center"/>
    </xf>
    <xf numFmtId="0" fontId="4" fillId="3" borderId="70" xfId="0" applyFont="1" applyFill="1" applyBorder="1" applyAlignment="1">
      <alignment horizontal="center" vertical="center"/>
    </xf>
    <xf numFmtId="0" fontId="4" fillId="3" borderId="24" xfId="0" applyFont="1" applyFill="1" applyBorder="1" applyAlignment="1">
      <alignment horizontal="center" vertical="center"/>
    </xf>
    <xf numFmtId="0" fontId="4" fillId="3" borderId="71"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14"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14" xfId="0" applyFont="1" applyFill="1" applyBorder="1" applyAlignment="1">
      <alignment horizontal="center" vertical="center"/>
    </xf>
    <xf numFmtId="0" fontId="4" fillId="3" borderId="72" xfId="0" applyFont="1" applyFill="1" applyBorder="1" applyAlignment="1">
      <alignment horizontal="center" vertical="center"/>
    </xf>
    <xf numFmtId="0" fontId="4" fillId="3" borderId="23" xfId="0" applyFont="1" applyFill="1" applyBorder="1" applyAlignment="1">
      <alignment horizontal="center" vertical="center"/>
    </xf>
    <xf numFmtId="0" fontId="4" fillId="2" borderId="16" xfId="0" applyFont="1" applyFill="1" applyBorder="1" applyAlignment="1">
      <alignment horizontal="center" vertical="center"/>
    </xf>
    <xf numFmtId="0" fontId="4" fillId="3" borderId="12" xfId="0" applyFont="1" applyFill="1" applyBorder="1" applyAlignment="1">
      <alignment horizontal="center" vertical="center" wrapText="1"/>
    </xf>
    <xf numFmtId="11" fontId="4" fillId="3" borderId="12" xfId="0" applyNumberFormat="1" applyFont="1" applyFill="1" applyBorder="1" applyAlignment="1">
      <alignment horizontal="center" vertical="center" wrapText="1"/>
    </xf>
    <xf numFmtId="11" fontId="4" fillId="3" borderId="8" xfId="0" applyNumberFormat="1"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15" xfId="0" applyFont="1" applyFill="1" applyBorder="1" applyAlignment="1">
      <alignment horizontal="center" vertical="center" wrapText="1"/>
    </xf>
    <xf numFmtId="11" fontId="4" fillId="3" borderId="15"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4" fillId="3" borderId="29" xfId="0" applyFont="1" applyFill="1" applyBorder="1" applyAlignment="1">
      <alignment horizontal="center" vertical="center" wrapText="1"/>
    </xf>
    <xf numFmtId="0" fontId="4" fillId="2" borderId="15" xfId="0" applyFont="1" applyFill="1" applyBorder="1" applyAlignment="1">
      <alignment horizontal="center" vertical="center"/>
    </xf>
    <xf numFmtId="11" fontId="4" fillId="0" borderId="0" xfId="0" applyNumberFormat="1" applyFont="1" applyAlignment="1">
      <alignment vertical="center"/>
    </xf>
    <xf numFmtId="0" fontId="4" fillId="3" borderId="77" xfId="0" applyFont="1" applyFill="1" applyBorder="1" applyAlignment="1">
      <alignment horizontal="center" vertical="center" wrapText="1"/>
    </xf>
    <xf numFmtId="0" fontId="19" fillId="3" borderId="77" xfId="1" applyFont="1" applyFill="1" applyBorder="1" applyAlignment="1">
      <alignment horizontal="center" vertical="center" wrapText="1" readingOrder="1"/>
    </xf>
    <xf numFmtId="0" fontId="18" fillId="3" borderId="77" xfId="1" applyFont="1" applyFill="1" applyBorder="1" applyAlignment="1">
      <alignment horizontal="center" vertical="center" wrapText="1" readingOrder="1"/>
    </xf>
    <xf numFmtId="0" fontId="4" fillId="3" borderId="77" xfId="1" applyFont="1" applyFill="1" applyBorder="1" applyAlignment="1">
      <alignment horizontal="center" vertical="center" wrapText="1" readingOrder="1"/>
    </xf>
    <xf numFmtId="0" fontId="4" fillId="3" borderId="61" xfId="0" applyFont="1" applyFill="1" applyBorder="1" applyAlignment="1">
      <alignment horizontal="center" vertical="center" wrapText="1"/>
    </xf>
    <xf numFmtId="11" fontId="4" fillId="3" borderId="61" xfId="0" applyNumberFormat="1" applyFont="1" applyFill="1" applyBorder="1" applyAlignment="1">
      <alignment horizontal="center" vertical="center" wrapText="1"/>
    </xf>
    <xf numFmtId="0" fontId="4" fillId="2" borderId="61" xfId="0" applyFont="1" applyFill="1" applyBorder="1" applyAlignment="1">
      <alignment horizontal="center" vertical="center"/>
    </xf>
    <xf numFmtId="0" fontId="4" fillId="3" borderId="62" xfId="1" applyFont="1" applyFill="1" applyBorder="1" applyAlignment="1">
      <alignment horizontal="center" vertical="center" wrapText="1" readingOrder="1"/>
    </xf>
    <xf numFmtId="0" fontId="9" fillId="3" borderId="13" xfId="1" applyFont="1" applyFill="1" applyBorder="1" applyAlignment="1">
      <alignment horizontal="center" vertical="center" wrapText="1" readingOrder="1"/>
    </xf>
    <xf numFmtId="0" fontId="9" fillId="3" borderId="14" xfId="1" applyFont="1" applyFill="1" applyBorder="1" applyAlignment="1">
      <alignment horizontal="center" vertical="center" wrapText="1" readingOrder="1"/>
    </xf>
    <xf numFmtId="0" fontId="9" fillId="3" borderId="16" xfId="1" applyFont="1" applyFill="1" applyBorder="1" applyAlignment="1">
      <alignment horizontal="center" vertical="center" wrapText="1" readingOrder="1"/>
    </xf>
    <xf numFmtId="0" fontId="9" fillId="3" borderId="24" xfId="1" applyFont="1" applyFill="1" applyBorder="1" applyAlignment="1">
      <alignment horizontal="center" vertical="center" wrapText="1" readingOrder="1"/>
    </xf>
    <xf numFmtId="0" fontId="9" fillId="3" borderId="27" xfId="1" applyFont="1" applyFill="1" applyBorder="1" applyAlignment="1">
      <alignment horizontal="center" vertical="center" wrapText="1" readingOrder="1"/>
    </xf>
    <xf numFmtId="0" fontId="4" fillId="3" borderId="68" xfId="0" applyFont="1" applyFill="1" applyBorder="1" applyAlignment="1">
      <alignment horizontal="center" vertical="center"/>
    </xf>
    <xf numFmtId="0" fontId="4" fillId="3" borderId="69" xfId="0" applyFont="1" applyFill="1" applyBorder="1" applyAlignment="1">
      <alignment horizontal="center" vertical="center"/>
    </xf>
    <xf numFmtId="0" fontId="4" fillId="3" borderId="105" xfId="0" applyFont="1" applyFill="1" applyBorder="1" applyAlignment="1">
      <alignment horizontal="center" vertical="center"/>
    </xf>
    <xf numFmtId="0" fontId="4" fillId="2" borderId="71" xfId="0" applyFont="1" applyFill="1" applyBorder="1" applyAlignment="1">
      <alignment horizontal="center" vertical="center"/>
    </xf>
    <xf numFmtId="11" fontId="4" fillId="3" borderId="71" xfId="0" applyNumberFormat="1" applyFont="1" applyFill="1" applyBorder="1" applyAlignment="1">
      <alignment horizontal="center" vertical="center"/>
    </xf>
    <xf numFmtId="11" fontId="4" fillId="3" borderId="105" xfId="0" applyNumberFormat="1" applyFont="1" applyFill="1" applyBorder="1" applyAlignment="1">
      <alignment horizontal="center" vertical="center"/>
    </xf>
    <xf numFmtId="0" fontId="22" fillId="0" borderId="0" xfId="0" applyFont="1" applyAlignment="1">
      <alignment horizontal="center" vertical="center"/>
    </xf>
    <xf numFmtId="0" fontId="22" fillId="0" borderId="0" xfId="0" applyFont="1" applyAlignment="1">
      <alignment vertical="center" wrapText="1"/>
    </xf>
    <xf numFmtId="0" fontId="22" fillId="0" borderId="0" xfId="0" applyFont="1" applyAlignment="1">
      <alignment vertical="center"/>
    </xf>
    <xf numFmtId="0" fontId="21" fillId="4" borderId="99" xfId="0" applyFont="1" applyFill="1" applyBorder="1" applyAlignment="1">
      <alignment horizontal="center" vertical="center"/>
    </xf>
    <xf numFmtId="0" fontId="21" fillId="4" borderId="45" xfId="0" applyFont="1" applyFill="1" applyBorder="1" applyAlignment="1">
      <alignment horizontal="center" vertical="center"/>
    </xf>
    <xf numFmtId="0" fontId="21" fillId="6" borderId="34" xfId="0" applyFont="1" applyFill="1" applyBorder="1" applyAlignment="1">
      <alignment horizontal="center" vertical="center"/>
    </xf>
    <xf numFmtId="0" fontId="21" fillId="4" borderId="100" xfId="0" applyFont="1" applyFill="1" applyBorder="1" applyAlignment="1">
      <alignment horizontal="center" vertical="center"/>
    </xf>
    <xf numFmtId="0" fontId="23" fillId="0" borderId="0" xfId="0" applyFont="1" applyAlignment="1">
      <alignment horizontal="center" vertical="center"/>
    </xf>
    <xf numFmtId="0" fontId="23" fillId="0" borderId="0" xfId="0" applyFont="1" applyAlignment="1">
      <alignment vertical="center" wrapText="1"/>
    </xf>
    <xf numFmtId="0" fontId="23" fillId="0" borderId="0" xfId="0" applyFont="1" applyAlignment="1">
      <alignment vertical="center"/>
    </xf>
    <xf numFmtId="0" fontId="24" fillId="0" borderId="0" xfId="0" applyFont="1" applyAlignment="1">
      <alignment vertical="center"/>
    </xf>
    <xf numFmtId="0" fontId="23" fillId="0" borderId="0" xfId="0" applyFont="1"/>
    <xf numFmtId="0" fontId="21" fillId="4" borderId="11" xfId="0" applyFont="1" applyFill="1" applyBorder="1" applyAlignment="1">
      <alignment horizontal="center" vertical="center"/>
    </xf>
    <xf numFmtId="0" fontId="21" fillId="7" borderId="0" xfId="0" applyFont="1" applyFill="1" applyAlignment="1">
      <alignment vertical="center"/>
    </xf>
    <xf numFmtId="0" fontId="21" fillId="4" borderId="95" xfId="0" applyFont="1" applyFill="1" applyBorder="1" applyAlignment="1">
      <alignment horizontal="center" vertical="center"/>
    </xf>
    <xf numFmtId="0" fontId="21" fillId="4" borderId="101" xfId="0" applyFont="1" applyFill="1" applyBorder="1" applyAlignment="1">
      <alignment horizontal="center" vertical="center"/>
    </xf>
    <xf numFmtId="0" fontId="21" fillId="4" borderId="87" xfId="0" applyFont="1" applyFill="1" applyBorder="1" applyAlignment="1">
      <alignment horizontal="center" vertical="center"/>
    </xf>
    <xf numFmtId="0" fontId="21" fillId="7" borderId="0" xfId="0" applyFont="1" applyFill="1" applyAlignment="1">
      <alignment horizontal="left" vertical="center"/>
    </xf>
    <xf numFmtId="0" fontId="6" fillId="0" borderId="0" xfId="0" applyFont="1" applyAlignment="1">
      <alignment vertical="top"/>
    </xf>
    <xf numFmtId="0" fontId="7" fillId="0" borderId="0" xfId="0" applyFont="1" applyAlignment="1">
      <alignment vertical="top"/>
    </xf>
    <xf numFmtId="0" fontId="8" fillId="0" borderId="0" xfId="0" applyFont="1" applyAlignment="1">
      <alignment vertical="top"/>
    </xf>
    <xf numFmtId="0" fontId="4" fillId="0" borderId="0" xfId="0" applyFont="1" applyAlignment="1">
      <alignment vertical="top" wrapText="1"/>
    </xf>
    <xf numFmtId="0" fontId="19" fillId="0" borderId="0" xfId="1" applyFont="1" applyFill="1" applyAlignment="1">
      <alignment vertical="top" wrapText="1"/>
    </xf>
    <xf numFmtId="0" fontId="10" fillId="0" borderId="0" xfId="0" applyFont="1" applyAlignment="1">
      <alignment vertical="top" wrapText="1"/>
    </xf>
    <xf numFmtId="0" fontId="11" fillId="0" borderId="0" xfId="0" applyFont="1" applyAlignment="1">
      <alignment vertical="top"/>
    </xf>
    <xf numFmtId="0" fontId="0" fillId="0" borderId="0" xfId="0" applyAlignment="1">
      <alignment horizontal="right" vertical="top"/>
    </xf>
    <xf numFmtId="0" fontId="16" fillId="5" borderId="76" xfId="0" applyFont="1" applyFill="1" applyBorder="1" applyAlignment="1">
      <alignment horizontal="center" vertical="center" wrapText="1"/>
    </xf>
    <xf numFmtId="0" fontId="16" fillId="5" borderId="78" xfId="0" applyFont="1" applyFill="1" applyBorder="1" applyAlignment="1">
      <alignment horizontal="center" vertical="center" wrapText="1"/>
    </xf>
    <xf numFmtId="0" fontId="16" fillId="3" borderId="34" xfId="0" applyFont="1" applyFill="1" applyBorder="1" applyAlignment="1">
      <alignment horizontal="center" vertical="center" wrapText="1"/>
    </xf>
    <xf numFmtId="0" fontId="16" fillId="3" borderId="34" xfId="0" applyFont="1" applyFill="1" applyBorder="1" applyAlignment="1">
      <alignment horizontal="center" vertical="center"/>
    </xf>
    <xf numFmtId="0" fontId="16" fillId="3" borderId="61" xfId="0" applyFont="1" applyFill="1" applyBorder="1" applyAlignment="1">
      <alignment horizontal="center" vertical="center"/>
    </xf>
    <xf numFmtId="0" fontId="21" fillId="2" borderId="9" xfId="0" applyFont="1" applyFill="1" applyBorder="1" applyAlignment="1">
      <alignment horizontal="center" vertical="center"/>
    </xf>
    <xf numFmtId="0" fontId="21" fillId="2" borderId="0" xfId="0" applyFont="1" applyFill="1" applyAlignment="1">
      <alignment horizontal="center" vertical="center"/>
    </xf>
    <xf numFmtId="0" fontId="4" fillId="3" borderId="34" xfId="0" applyFont="1" applyFill="1" applyBorder="1" applyAlignment="1">
      <alignment horizontal="center" vertical="center" wrapText="1"/>
    </xf>
    <xf numFmtId="0" fontId="21" fillId="4" borderId="57" xfId="0" applyFont="1" applyFill="1" applyBorder="1" applyAlignment="1">
      <alignment horizontal="center" vertical="center"/>
    </xf>
    <xf numFmtId="0" fontId="21" fillId="4" borderId="97" xfId="0" applyFont="1" applyFill="1" applyBorder="1" applyAlignment="1">
      <alignment horizontal="center" vertical="center"/>
    </xf>
    <xf numFmtId="0" fontId="22" fillId="4" borderId="73" xfId="0" applyFont="1" applyFill="1" applyBorder="1" applyAlignment="1">
      <alignment horizontal="center" vertical="center"/>
    </xf>
    <xf numFmtId="0" fontId="22" fillId="4" borderId="97" xfId="0" applyFont="1" applyFill="1" applyBorder="1" applyAlignment="1">
      <alignment horizontal="center" vertical="center"/>
    </xf>
    <xf numFmtId="0" fontId="22" fillId="4" borderId="98" xfId="0" applyFont="1" applyFill="1" applyBorder="1" applyAlignment="1">
      <alignment horizontal="center" vertical="center"/>
    </xf>
    <xf numFmtId="0" fontId="18" fillId="3" borderId="34"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95" xfId="0" applyFont="1" applyFill="1" applyBorder="1" applyAlignment="1">
      <alignment horizontal="center" vertical="center" wrapText="1"/>
    </xf>
    <xf numFmtId="0" fontId="4" fillId="3" borderId="96" xfId="0" applyFont="1" applyFill="1" applyBorder="1" applyAlignment="1">
      <alignment horizontal="center" vertical="center" wrapText="1"/>
    </xf>
    <xf numFmtId="0" fontId="21" fillId="2" borderId="102" xfId="0" applyFont="1" applyFill="1" applyBorder="1" applyAlignment="1">
      <alignment horizontal="center" vertical="center"/>
    </xf>
    <xf numFmtId="0" fontId="21" fillId="2" borderId="103" xfId="0" applyFont="1" applyFill="1" applyBorder="1" applyAlignment="1">
      <alignment horizontal="center" vertical="center"/>
    </xf>
    <xf numFmtId="0" fontId="21" fillId="2" borderId="104" xfId="0" applyFont="1" applyFill="1" applyBorder="1" applyAlignment="1">
      <alignment horizontal="center" vertical="center"/>
    </xf>
    <xf numFmtId="0" fontId="4" fillId="3" borderId="57" xfId="0" applyFont="1" applyFill="1" applyBorder="1" applyAlignment="1">
      <alignment horizontal="center" vertical="center" wrapText="1"/>
    </xf>
    <xf numFmtId="0" fontId="4" fillId="3" borderId="58" xfId="0" applyFont="1" applyFill="1" applyBorder="1" applyAlignment="1">
      <alignment horizontal="center" vertical="center" wrapText="1"/>
    </xf>
    <xf numFmtId="0" fontId="16" fillId="5" borderId="10" xfId="0" applyFont="1" applyFill="1" applyBorder="1" applyAlignment="1">
      <alignment horizontal="center" vertical="center" wrapText="1"/>
    </xf>
    <xf numFmtId="0" fontId="16" fillId="5" borderId="9" xfId="0" applyFont="1" applyFill="1" applyBorder="1" applyAlignment="1">
      <alignment horizontal="center" vertical="center" wrapText="1"/>
    </xf>
    <xf numFmtId="0" fontId="16" fillId="5" borderId="47" xfId="0" applyFont="1" applyFill="1" applyBorder="1" applyAlignment="1">
      <alignment horizontal="center" vertical="center" wrapText="1"/>
    </xf>
    <xf numFmtId="0" fontId="16" fillId="5" borderId="48" xfId="0" applyFont="1" applyFill="1" applyBorder="1" applyAlignment="1">
      <alignment horizontal="center" vertical="center" wrapText="1"/>
    </xf>
    <xf numFmtId="0" fontId="16" fillId="5" borderId="51" xfId="0" applyFont="1" applyFill="1" applyBorder="1" applyAlignment="1">
      <alignment horizontal="center" vertical="center" wrapText="1"/>
    </xf>
    <xf numFmtId="0" fontId="16" fillId="5" borderId="52" xfId="0" applyFont="1" applyFill="1" applyBorder="1" applyAlignment="1">
      <alignment horizontal="center" vertical="center" wrapText="1"/>
    </xf>
    <xf numFmtId="0" fontId="4" fillId="3" borderId="50" xfId="0" applyFont="1" applyFill="1" applyBorder="1" applyAlignment="1">
      <alignment horizontal="center" vertical="center" wrapText="1"/>
    </xf>
    <xf numFmtId="0" fontId="4" fillId="3" borderId="20" xfId="0" applyFont="1" applyFill="1" applyBorder="1" applyAlignment="1">
      <alignment horizontal="center" vertical="center" wrapText="1"/>
    </xf>
    <xf numFmtId="0" fontId="4" fillId="3" borderId="35" xfId="0" applyFont="1" applyFill="1" applyBorder="1" applyAlignment="1">
      <alignment horizontal="center" vertical="center" wrapText="1"/>
    </xf>
    <xf numFmtId="0" fontId="4" fillId="3" borderId="87" xfId="0" applyFont="1" applyFill="1" applyBorder="1" applyAlignment="1">
      <alignment horizontal="center" vertical="center" wrapText="1"/>
    </xf>
    <xf numFmtId="0" fontId="4" fillId="3" borderId="89" xfId="0" applyFont="1" applyFill="1" applyBorder="1" applyAlignment="1">
      <alignment horizontal="center" vertical="center" wrapText="1"/>
    </xf>
    <xf numFmtId="0" fontId="16" fillId="5" borderId="92" xfId="0" applyFont="1" applyFill="1" applyBorder="1" applyAlignment="1">
      <alignment horizontal="center" vertical="center" wrapText="1"/>
    </xf>
    <xf numFmtId="0" fontId="16" fillId="5" borderId="94" xfId="0" applyFont="1" applyFill="1" applyBorder="1" applyAlignment="1">
      <alignment horizontal="center" vertical="center" wrapText="1"/>
    </xf>
    <xf numFmtId="0" fontId="16" fillId="5" borderId="49" xfId="0" applyFont="1" applyFill="1" applyBorder="1" applyAlignment="1">
      <alignment horizontal="center" vertical="center" wrapText="1"/>
    </xf>
    <xf numFmtId="0" fontId="16" fillId="5" borderId="57" xfId="0" applyFont="1" applyFill="1" applyBorder="1" applyAlignment="1">
      <alignment horizontal="center" vertical="center" wrapText="1"/>
    </xf>
    <xf numFmtId="0" fontId="16" fillId="5" borderId="58" xfId="0" applyFont="1" applyFill="1" applyBorder="1" applyAlignment="1">
      <alignment horizontal="center" vertical="center" wrapText="1"/>
    </xf>
    <xf numFmtId="0" fontId="4" fillId="3" borderId="63" xfId="0" applyFont="1" applyFill="1" applyBorder="1" applyAlignment="1">
      <alignment horizontal="center" vertical="center" wrapText="1"/>
    </xf>
    <xf numFmtId="0" fontId="4" fillId="0" borderId="64" xfId="0" applyFont="1" applyBorder="1" applyAlignment="1">
      <alignment horizontal="center" vertical="center"/>
    </xf>
    <xf numFmtId="0" fontId="4" fillId="3" borderId="0" xfId="0" applyFont="1" applyFill="1" applyAlignment="1">
      <alignment horizontal="center" vertical="center" wrapText="1"/>
    </xf>
    <xf numFmtId="0" fontId="4" fillId="3" borderId="0" xfId="0" applyFont="1" applyFill="1" applyAlignment="1">
      <alignment horizontal="center" vertical="center"/>
    </xf>
    <xf numFmtId="0" fontId="4" fillId="3" borderId="1" xfId="0" applyFont="1" applyFill="1" applyBorder="1" applyAlignment="1">
      <alignment horizontal="center" vertical="center" wrapText="1"/>
    </xf>
    <xf numFmtId="0" fontId="4" fillId="3" borderId="65" xfId="0" applyFont="1" applyFill="1" applyBorder="1" applyAlignment="1">
      <alignment horizontal="center" vertical="center"/>
    </xf>
    <xf numFmtId="0" fontId="16" fillId="5" borderId="25" xfId="0" applyFont="1" applyFill="1" applyBorder="1" applyAlignment="1">
      <alignment horizontal="center" vertical="center" wrapText="1"/>
    </xf>
    <xf numFmtId="0" fontId="4" fillId="3" borderId="20"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21" xfId="0" applyFont="1" applyFill="1" applyBorder="1" applyAlignment="1">
      <alignment horizontal="center" vertical="center"/>
    </xf>
    <xf numFmtId="0" fontId="21" fillId="2" borderId="9" xfId="0" applyFont="1" applyFill="1" applyBorder="1" applyAlignment="1">
      <alignment vertical="center"/>
    </xf>
    <xf numFmtId="0" fontId="21" fillId="2" borderId="0" xfId="0" applyFont="1" applyFill="1" applyAlignment="1">
      <alignment vertical="center"/>
    </xf>
    <xf numFmtId="0" fontId="4" fillId="3" borderId="3" xfId="0" applyFont="1" applyFill="1" applyBorder="1" applyAlignment="1">
      <alignment horizontal="center" vertical="center"/>
    </xf>
    <xf numFmtId="0" fontId="4" fillId="3" borderId="18" xfId="0" applyFont="1" applyFill="1" applyBorder="1" applyAlignment="1">
      <alignment horizontal="center" vertical="center"/>
    </xf>
    <xf numFmtId="0" fontId="4" fillId="3" borderId="3"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17" xfId="0" applyFont="1" applyFill="1" applyBorder="1" applyAlignment="1">
      <alignment horizontal="center" vertical="center" wrapText="1"/>
    </xf>
    <xf numFmtId="0" fontId="4" fillId="3" borderId="47" xfId="0" applyFont="1" applyFill="1" applyBorder="1" applyAlignment="1">
      <alignment horizontal="center" vertical="center" wrapText="1"/>
    </xf>
    <xf numFmtId="0" fontId="4" fillId="3" borderId="48" xfId="0" applyFont="1" applyFill="1" applyBorder="1" applyAlignment="1">
      <alignment horizontal="center" vertical="center" wrapText="1"/>
    </xf>
    <xf numFmtId="0" fontId="4" fillId="3" borderId="49" xfId="0" applyFont="1" applyFill="1" applyBorder="1" applyAlignment="1">
      <alignment horizontal="center" vertical="center" wrapText="1"/>
    </xf>
    <xf numFmtId="0" fontId="21" fillId="6" borderId="57" xfId="2" applyFont="1" applyFill="1" applyBorder="1" applyAlignment="1">
      <alignment horizontal="center" vertical="center" wrapText="1"/>
    </xf>
    <xf numFmtId="0" fontId="21" fillId="6" borderId="97" xfId="2" applyFont="1" applyFill="1" applyBorder="1" applyAlignment="1">
      <alignment horizontal="center" vertical="center" wrapText="1"/>
    </xf>
    <xf numFmtId="0" fontId="21" fillId="6" borderId="103" xfId="2" applyFont="1" applyFill="1" applyBorder="1" applyAlignment="1">
      <alignment horizontal="center" vertical="center" wrapText="1"/>
    </xf>
    <xf numFmtId="0" fontId="21" fillId="6" borderId="104" xfId="2" applyFont="1" applyFill="1" applyBorder="1" applyAlignment="1">
      <alignment horizontal="center" vertical="center" wrapText="1"/>
    </xf>
    <xf numFmtId="0" fontId="26" fillId="0" borderId="0" xfId="2" applyFont="1" applyAlignment="1">
      <alignment horizontal="center" vertical="center"/>
    </xf>
    <xf numFmtId="0" fontId="27" fillId="0" borderId="0" xfId="2" applyFont="1"/>
    <xf numFmtId="0" fontId="26" fillId="0" borderId="0" xfId="2" applyFont="1"/>
    <xf numFmtId="0" fontId="21" fillId="6" borderId="34" xfId="2" applyFont="1" applyFill="1" applyBorder="1" applyAlignment="1">
      <alignment horizontal="center" vertical="center" wrapText="1"/>
    </xf>
    <xf numFmtId="0" fontId="21" fillId="6" borderId="34" xfId="2" applyFont="1" applyFill="1" applyBorder="1" applyAlignment="1">
      <alignment horizontal="center" vertical="center"/>
    </xf>
    <xf numFmtId="0" fontId="28" fillId="9" borderId="34" xfId="2" applyFont="1" applyFill="1" applyBorder="1" applyAlignment="1">
      <alignment horizontal="center" vertical="center"/>
    </xf>
    <xf numFmtId="0" fontId="18" fillId="9" borderId="34" xfId="2" applyFont="1" applyFill="1" applyBorder="1" applyAlignment="1">
      <alignment horizontal="center" vertical="center" wrapText="1"/>
    </xf>
    <xf numFmtId="0" fontId="29" fillId="9" borderId="34" xfId="2" applyFont="1" applyFill="1" applyBorder="1" applyAlignment="1">
      <alignment horizontal="center" vertical="center"/>
    </xf>
    <xf numFmtId="0" fontId="18" fillId="0" borderId="0" xfId="2" applyFont="1" applyAlignment="1">
      <alignment horizontal="center" vertical="center"/>
    </xf>
    <xf numFmtId="0" fontId="18" fillId="0" borderId="0" xfId="2" applyFont="1" applyAlignment="1">
      <alignment wrapText="1"/>
    </xf>
    <xf numFmtId="0" fontId="18" fillId="0" borderId="0" xfId="2" applyFont="1"/>
    <xf numFmtId="0" fontId="17" fillId="0" borderId="0" xfId="2" applyFont="1"/>
    <xf numFmtId="0" fontId="30" fillId="0" borderId="0" xfId="2" applyFont="1"/>
    <xf numFmtId="0" fontId="31" fillId="9" borderId="34" xfId="2" applyFont="1" applyFill="1" applyBorder="1" applyAlignment="1">
      <alignment horizontal="center" vertical="center"/>
    </xf>
    <xf numFmtId="0" fontId="18" fillId="0" borderId="0" xfId="2" applyFont="1" applyAlignment="1">
      <alignment horizontal="center" vertical="center" wrapText="1"/>
    </xf>
    <xf numFmtId="0" fontId="18" fillId="9" borderId="34" xfId="2" applyFont="1" applyFill="1" applyBorder="1" applyAlignment="1">
      <alignment horizontal="center" vertical="center"/>
    </xf>
    <xf numFmtId="0" fontId="28" fillId="0" borderId="0" xfId="2" applyFont="1" applyAlignment="1">
      <alignment horizontal="center" vertical="center"/>
    </xf>
    <xf numFmtId="0" fontId="29" fillId="0" borderId="0" xfId="2" applyFont="1" applyAlignment="1">
      <alignment horizontal="center" vertical="center"/>
    </xf>
    <xf numFmtId="0" fontId="29" fillId="0" borderId="0" xfId="2" applyFont="1" applyAlignment="1">
      <alignment horizontal="center" vertical="center" wrapText="1"/>
    </xf>
    <xf numFmtId="0" fontId="28" fillId="0" borderId="0" xfId="2" applyFont="1" applyAlignment="1">
      <alignment horizontal="center" vertical="center" wrapText="1"/>
    </xf>
    <xf numFmtId="0" fontId="32" fillId="2" borderId="9" xfId="3" applyFont="1" applyFill="1" applyBorder="1" applyAlignment="1">
      <alignment horizontal="center" vertical="center"/>
    </xf>
    <xf numFmtId="0" fontId="32" fillId="2" borderId="0" xfId="3" applyFont="1" applyFill="1" applyAlignment="1">
      <alignment horizontal="center" vertical="center"/>
    </xf>
    <xf numFmtId="0" fontId="3" fillId="0" borderId="0" xfId="3"/>
    <xf numFmtId="0" fontId="32" fillId="4" borderId="34" xfId="3" applyFont="1" applyFill="1" applyBorder="1" applyAlignment="1">
      <alignment horizontal="center" vertical="center"/>
    </xf>
    <xf numFmtId="0" fontId="5" fillId="8" borderId="34" xfId="3" applyFont="1" applyFill="1" applyBorder="1" applyAlignment="1">
      <alignment horizontal="center" vertical="center" wrapText="1"/>
    </xf>
    <xf numFmtId="0" fontId="5" fillId="8" borderId="11" xfId="3" applyFont="1" applyFill="1" applyBorder="1" applyAlignment="1">
      <alignment horizontal="center" vertical="center" wrapText="1"/>
    </xf>
    <xf numFmtId="0" fontId="5" fillId="8" borderId="95" xfId="3" applyFont="1" applyFill="1" applyBorder="1" applyAlignment="1">
      <alignment horizontal="center" vertical="center" wrapText="1"/>
    </xf>
    <xf numFmtId="0" fontId="5" fillId="8" borderId="96" xfId="3" applyFont="1" applyFill="1" applyBorder="1" applyAlignment="1">
      <alignment horizontal="center" vertical="center" wrapText="1"/>
    </xf>
  </cellXfs>
  <cellStyles count="4">
    <cellStyle name="Hyperlink" xfId="1" xr:uid="{00000000-000B-0000-0000-000008000000}"/>
    <cellStyle name="Normal" xfId="0" builtinId="0"/>
    <cellStyle name="Normal 2" xfId="2" xr:uid="{01AAE863-9E46-4D22-98B1-EECD94A6ACEE}"/>
    <cellStyle name="Normal 2 2" xfId="3" xr:uid="{C8FF6628-6E13-447A-AF2C-335AF7F2E0CA}"/>
  </cellStyles>
  <dxfs count="0"/>
  <tableStyles count="0" defaultTableStyle="TableStyleMedium2" defaultPivotStyle="PivotStyleLight16"/>
  <colors>
    <mruColors>
      <color rgb="FFF0EDE8"/>
      <color rgb="FFFF3D14"/>
      <color rgb="FFD9EDFA"/>
      <color rgb="FF000A2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microsoft.com/office/2017/06/relationships/rdRichValueStructure" Target="richData/rdrichvaluestructure.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microsoft.com/office/2017/06/relationships/rdRichValue" Target="richData/rdrichvalue.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22/10/relationships/richValueRel" Target="richData/richValueRel.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adnetzero.com/wp-content/uploads/2026/06/GMSF_TV_Channel_Implementation_Guide_v1.3.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www.epa.gov/egrid/detailed-data" TargetMode="External"/><Relationship Id="rId2" Type="http://schemas.openxmlformats.org/officeDocument/2006/relationships/hyperlink" Target="https://www.iea.org/data-and-statistics/data-product/emissions-factors-2024" TargetMode="External"/><Relationship Id="rId1" Type="http://schemas.openxmlformats.org/officeDocument/2006/relationships/hyperlink" Target="https://api.ember-energy.org/v1/docs" TargetMode="External"/><Relationship Id="rId5" Type="http://schemas.openxmlformats.org/officeDocument/2006/relationships/hyperlink" Target="https://www.eea.europa.eu/en/analysis/indicators/greenhouse-gas-emission-intensity-of-1?activeAccordion=546a7c35-9188-4d23-94ee-005d97c26f2b" TargetMode="External"/><Relationship Id="rId4" Type="http://schemas.openxmlformats.org/officeDocument/2006/relationships/hyperlink" Target="https://www.gov.uk/government/publications/greenhouse-gas-reporting-conversion-factors-2024"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methodology.scope3.com/consumer_devices" TargetMode="External"/><Relationship Id="rId2" Type="http://schemas.openxmlformats.org/officeDocument/2006/relationships/hyperlink" Target="https://www.editionmultimedia.fr/wp-content/uploads/2024/10/Rapport-Arcom-Arcep-Ademe-Impact-environnemental-2022-2030-de-laudiovisuel-07-10-24.pdf" TargetMode="External"/><Relationship Id="rId1" Type="http://schemas.openxmlformats.org/officeDocument/2006/relationships/hyperlink" Target="https://www.editionmultimedia.fr/wp-content/uploads/2024/10/Rapport-Arcom-Arcep-Ademe-Impact-environnemental-2022-2030-de-laudiovisuel-07-10-24.pdf" TargetMode="External"/><Relationship Id="rId4"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hyperlink" Target="https://www.editionmultimedia.fr/wp-content/uploads/2024/10/Rapport-Arcom-Arcep-Ademe-Impact-environnemental-2022-2030-de-laudiovisuel-07-10-24.pdf" TargetMode="External"/><Relationship Id="rId1" Type="http://schemas.openxmlformats.org/officeDocument/2006/relationships/hyperlink" Target="https://www.editionmultimedia.fr/wp-content/uploads/2024/10/Rapport-Arcom-Arcep-Ademe-Impact-environnemental-2022-2030-de-laudiovisuel-07-1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174B1-CDF4-4BF0-A760-5823CE0234BE}">
  <dimension ref="A1:A26"/>
  <sheetViews>
    <sheetView showGridLines="0" workbookViewId="0">
      <selection activeCell="C3" sqref="C3"/>
    </sheetView>
  </sheetViews>
  <sheetFormatPr baseColWidth="10" defaultColWidth="8.81640625" defaultRowHeight="12.5"/>
  <cols>
    <col min="1" max="1" width="121.453125" style="1" customWidth="1"/>
  </cols>
  <sheetData>
    <row r="1" spans="1:1" ht="62" customHeight="1">
      <c r="A1" s="176" t="e" vm="1">
        <v>#VALUE!</v>
      </c>
    </row>
    <row r="2" spans="1:1" ht="33.5">
      <c r="A2" s="169" t="s">
        <v>0</v>
      </c>
    </row>
    <row r="3" spans="1:1" ht="25">
      <c r="A3" s="170"/>
    </row>
    <row r="4" spans="1:1" ht="19">
      <c r="A4" s="171" t="s">
        <v>1</v>
      </c>
    </row>
    <row r="5" spans="1:1" ht="43.5">
      <c r="A5" s="172" t="s">
        <v>2</v>
      </c>
    </row>
    <row r="6" spans="1:1" ht="14.5">
      <c r="A6" s="173" t="s">
        <v>3</v>
      </c>
    </row>
    <row r="7" spans="1:1" ht="19">
      <c r="A7" s="171"/>
    </row>
    <row r="8" spans="1:1" ht="43.5">
      <c r="A8" s="172" t="s">
        <v>4</v>
      </c>
    </row>
    <row r="9" spans="1:1" ht="14.5">
      <c r="A9" s="174"/>
    </row>
    <row r="10" spans="1:1" ht="43.5">
      <c r="A10" s="172" t="s">
        <v>5</v>
      </c>
    </row>
    <row r="11" spans="1:1" ht="14.5">
      <c r="A11" s="174"/>
    </row>
    <row r="12" spans="1:1" ht="29">
      <c r="A12" s="172" t="s">
        <v>6</v>
      </c>
    </row>
    <row r="13" spans="1:1" ht="16.5">
      <c r="A13" s="175"/>
    </row>
    <row r="14" spans="1:1" ht="14.5">
      <c r="A14" s="172" t="s">
        <v>7</v>
      </c>
    </row>
    <row r="15" spans="1:1" ht="14">
      <c r="A15" s="3"/>
    </row>
    <row r="16" spans="1:1" ht="14">
      <c r="A16" s="4"/>
    </row>
    <row r="17" spans="1:1" ht="16.5">
      <c r="A17" s="5"/>
    </row>
    <row r="18" spans="1:1" ht="18">
      <c r="A18" s="2"/>
    </row>
    <row r="19" spans="1:1" ht="14">
      <c r="A19" s="4"/>
    </row>
    <row r="20" spans="1:1" ht="14">
      <c r="A20" s="4"/>
    </row>
    <row r="21" spans="1:1" ht="14">
      <c r="A21" s="4"/>
    </row>
    <row r="22" spans="1:1" ht="14">
      <c r="A22" s="4"/>
    </row>
    <row r="23" spans="1:1" ht="14">
      <c r="A23" s="4"/>
    </row>
    <row r="24" spans="1:1" ht="14">
      <c r="A24" s="4"/>
    </row>
    <row r="25" spans="1:1" ht="14">
      <c r="A25" s="4"/>
    </row>
    <row r="26" spans="1:1" ht="14">
      <c r="A26" s="4"/>
    </row>
  </sheetData>
  <hyperlinks>
    <hyperlink ref="A6" r:id="rId1" xr:uid="{B95534F5-A6DD-4313-9786-25E12156E49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F6D039-0AF8-47F0-B95D-F75E8BA5036A}">
  <dimension ref="A1:Z61"/>
  <sheetViews>
    <sheetView showGridLines="0" tabSelected="1" workbookViewId="0">
      <selection activeCell="C16" sqref="C16"/>
    </sheetView>
  </sheetViews>
  <sheetFormatPr baseColWidth="10" defaultColWidth="10.81640625" defaultRowHeight="12.5"/>
  <cols>
    <col min="1" max="1" width="22.453125" style="261" customWidth="1"/>
    <col min="2" max="2" width="21.26953125" style="261" customWidth="1"/>
    <col min="3" max="3" width="143" style="261" bestFit="1" customWidth="1"/>
    <col min="4" max="4" width="22.453125" style="261" customWidth="1"/>
    <col min="5" max="5" width="10.81640625" style="261" customWidth="1"/>
    <col min="6" max="16384" width="10.81640625" style="261"/>
  </cols>
  <sheetData>
    <row r="1" spans="1:26" s="240" customFormat="1" ht="27" customHeight="1" thickBot="1">
      <c r="A1" s="235" t="s">
        <v>103</v>
      </c>
      <c r="B1" s="236"/>
      <c r="C1" s="236"/>
      <c r="D1" s="237"/>
      <c r="E1" s="237"/>
      <c r="F1" s="237"/>
      <c r="G1" s="237"/>
      <c r="H1" s="238"/>
      <c r="I1" s="239"/>
      <c r="K1" s="241"/>
      <c r="L1" s="241"/>
      <c r="M1" s="241"/>
    </row>
    <row r="2" spans="1:26" s="240" customFormat="1" ht="20.5">
      <c r="A2" s="242" t="s">
        <v>104</v>
      </c>
      <c r="B2" s="243" t="s">
        <v>12</v>
      </c>
      <c r="C2" s="243" t="s">
        <v>105</v>
      </c>
      <c r="D2" s="239"/>
      <c r="E2" s="239"/>
      <c r="F2" s="239"/>
      <c r="G2" s="239"/>
      <c r="H2" s="239"/>
      <c r="I2" s="239"/>
      <c r="K2" s="241"/>
      <c r="L2" s="241"/>
      <c r="M2" s="241"/>
    </row>
    <row r="3" spans="1:26" s="251" customFormat="1" ht="72.5">
      <c r="A3" s="244" t="s">
        <v>106</v>
      </c>
      <c r="B3" s="245" t="s">
        <v>314</v>
      </c>
      <c r="C3" s="246" t="s">
        <v>107</v>
      </c>
      <c r="D3" s="247"/>
      <c r="E3" s="247"/>
      <c r="F3" s="247"/>
      <c r="G3" s="247"/>
      <c r="H3" s="247"/>
      <c r="I3" s="247"/>
      <c r="J3" s="248"/>
      <c r="K3" s="249"/>
      <c r="L3" s="249"/>
      <c r="M3" s="249"/>
      <c r="N3" s="250"/>
      <c r="O3" s="250"/>
      <c r="P3" s="250"/>
      <c r="Q3" s="250"/>
      <c r="R3" s="250"/>
      <c r="S3" s="250"/>
      <c r="T3" s="250"/>
      <c r="U3" s="250"/>
      <c r="V3" s="250"/>
      <c r="W3" s="250"/>
      <c r="X3" s="250"/>
      <c r="Y3" s="250"/>
      <c r="Z3" s="250"/>
    </row>
    <row r="4" spans="1:26" s="251" customFormat="1" ht="14.25" customHeight="1">
      <c r="A4" s="244"/>
      <c r="B4" s="245" t="s">
        <v>108</v>
      </c>
      <c r="C4" s="252" t="s">
        <v>109</v>
      </c>
      <c r="D4" s="247"/>
      <c r="E4" s="247"/>
      <c r="F4" s="247"/>
      <c r="G4" s="247"/>
      <c r="H4" s="247"/>
      <c r="I4" s="247"/>
      <c r="J4" s="248"/>
      <c r="K4" s="249"/>
      <c r="L4" s="249"/>
      <c r="M4" s="249"/>
      <c r="N4" s="250"/>
      <c r="O4" s="250"/>
      <c r="P4" s="250"/>
      <c r="Q4" s="250"/>
      <c r="R4" s="250"/>
      <c r="S4" s="250"/>
      <c r="T4" s="250"/>
      <c r="U4" s="250"/>
      <c r="V4" s="250"/>
      <c r="W4" s="250"/>
      <c r="X4" s="250"/>
      <c r="Y4" s="250"/>
      <c r="Z4" s="250"/>
    </row>
    <row r="5" spans="1:26" s="251" customFormat="1" ht="14.5">
      <c r="A5" s="247"/>
      <c r="B5" s="253"/>
      <c r="C5" s="247"/>
      <c r="D5" s="247"/>
      <c r="E5" s="247"/>
      <c r="F5" s="247"/>
      <c r="G5" s="247"/>
      <c r="H5" s="247"/>
      <c r="I5" s="247"/>
      <c r="J5" s="248"/>
      <c r="K5" s="249"/>
      <c r="L5" s="249"/>
      <c r="M5" s="249"/>
      <c r="N5" s="250"/>
      <c r="O5" s="250"/>
      <c r="P5" s="250"/>
      <c r="Q5" s="250"/>
      <c r="R5" s="250"/>
      <c r="S5" s="250"/>
      <c r="T5" s="250"/>
      <c r="U5" s="250"/>
      <c r="V5" s="250"/>
      <c r="W5" s="250"/>
      <c r="X5" s="250"/>
      <c r="Y5" s="250"/>
      <c r="Z5" s="250"/>
    </row>
    <row r="6" spans="1:26" s="251" customFormat="1" ht="14.5">
      <c r="A6" s="247"/>
      <c r="B6" s="247"/>
      <c r="C6" s="247"/>
      <c r="D6" s="247"/>
      <c r="E6" s="247"/>
      <c r="F6" s="247"/>
      <c r="G6" s="247"/>
      <c r="H6" s="247"/>
      <c r="I6" s="247"/>
      <c r="J6" s="248"/>
      <c r="K6" s="249"/>
      <c r="L6" s="249"/>
      <c r="M6" s="249"/>
      <c r="N6" s="250"/>
      <c r="O6" s="250"/>
      <c r="P6" s="250"/>
      <c r="Q6" s="250"/>
      <c r="R6" s="250"/>
      <c r="S6" s="250"/>
      <c r="T6" s="250"/>
      <c r="U6" s="250"/>
      <c r="V6" s="250"/>
      <c r="W6" s="250"/>
      <c r="X6" s="250"/>
      <c r="Y6" s="250"/>
      <c r="Z6" s="250"/>
    </row>
    <row r="7" spans="1:26" s="251" customFormat="1" ht="14.5">
      <c r="A7" s="244" t="s">
        <v>110</v>
      </c>
      <c r="B7" s="254" t="s">
        <v>111</v>
      </c>
      <c r="C7" s="246" t="s">
        <v>112</v>
      </c>
      <c r="D7" s="247"/>
      <c r="E7" s="247"/>
      <c r="F7" s="247"/>
      <c r="G7" s="247"/>
      <c r="H7" s="247"/>
      <c r="I7" s="247"/>
      <c r="J7" s="248"/>
      <c r="K7" s="249"/>
      <c r="L7" s="249"/>
      <c r="M7" s="249"/>
      <c r="N7" s="250"/>
      <c r="O7" s="250"/>
      <c r="P7" s="250"/>
      <c r="Q7" s="250"/>
      <c r="R7" s="250"/>
      <c r="S7" s="250"/>
      <c r="T7" s="250"/>
      <c r="U7" s="250"/>
      <c r="V7" s="250"/>
      <c r="W7" s="250"/>
      <c r="X7" s="250"/>
      <c r="Y7" s="250"/>
      <c r="Z7" s="250"/>
    </row>
    <row r="8" spans="1:26" s="251" customFormat="1" ht="14.5">
      <c r="A8" s="244"/>
      <c r="B8" s="254" t="s">
        <v>113</v>
      </c>
      <c r="C8" s="246" t="s">
        <v>114</v>
      </c>
      <c r="D8" s="247"/>
      <c r="E8" s="247"/>
      <c r="F8" s="247"/>
      <c r="G8" s="247"/>
      <c r="H8" s="247"/>
      <c r="I8" s="247"/>
      <c r="J8" s="248"/>
      <c r="K8" s="249"/>
      <c r="L8" s="249"/>
      <c r="M8" s="249"/>
      <c r="N8" s="250"/>
      <c r="O8" s="250"/>
      <c r="P8" s="250"/>
      <c r="Q8" s="250"/>
      <c r="R8" s="250"/>
      <c r="S8" s="250"/>
      <c r="T8" s="250"/>
      <c r="U8" s="250"/>
      <c r="V8" s="250"/>
      <c r="W8" s="250"/>
      <c r="X8" s="250"/>
      <c r="Y8" s="250"/>
      <c r="Z8" s="250"/>
    </row>
    <row r="9" spans="1:26" s="251" customFormat="1" ht="14.5">
      <c r="A9" s="244"/>
      <c r="B9" s="254" t="s">
        <v>315</v>
      </c>
      <c r="C9" s="246" t="s">
        <v>316</v>
      </c>
      <c r="D9" s="247"/>
      <c r="E9" s="247"/>
      <c r="F9" s="247"/>
      <c r="G9" s="247"/>
      <c r="H9" s="247"/>
      <c r="I9" s="247"/>
      <c r="J9" s="248"/>
      <c r="K9" s="249"/>
      <c r="L9" s="249"/>
      <c r="M9" s="249"/>
      <c r="N9" s="250"/>
      <c r="O9" s="250"/>
      <c r="P9" s="250"/>
      <c r="Q9" s="250"/>
      <c r="R9" s="250"/>
      <c r="S9" s="250"/>
      <c r="T9" s="250"/>
      <c r="U9" s="250"/>
      <c r="V9" s="250"/>
      <c r="W9" s="250"/>
      <c r="X9" s="250"/>
      <c r="Y9" s="250"/>
      <c r="Z9" s="250"/>
    </row>
    <row r="10" spans="1:26" s="251" customFormat="1" ht="14.25" customHeight="1">
      <c r="A10" s="244"/>
      <c r="B10" s="254" t="s">
        <v>115</v>
      </c>
      <c r="C10" s="246" t="s">
        <v>116</v>
      </c>
      <c r="D10" s="247"/>
      <c r="E10" s="247"/>
      <c r="F10" s="247"/>
      <c r="G10" s="247"/>
      <c r="H10" s="247"/>
      <c r="I10" s="247"/>
      <c r="J10" s="248"/>
      <c r="K10" s="249"/>
      <c r="L10" s="249"/>
      <c r="M10" s="249"/>
      <c r="N10" s="250"/>
      <c r="O10" s="250"/>
      <c r="P10" s="250"/>
      <c r="Q10" s="250"/>
      <c r="R10" s="250"/>
      <c r="S10" s="250"/>
      <c r="T10" s="250"/>
      <c r="U10" s="250"/>
      <c r="V10" s="250"/>
      <c r="W10" s="250"/>
      <c r="X10" s="250"/>
      <c r="Y10" s="250"/>
      <c r="Z10" s="250"/>
    </row>
    <row r="11" spans="1:26" s="251" customFormat="1" ht="14.25" customHeight="1">
      <c r="A11" s="255"/>
      <c r="B11" s="253"/>
      <c r="C11" s="256"/>
      <c r="D11" s="256"/>
      <c r="E11" s="256"/>
      <c r="F11" s="257"/>
      <c r="G11" s="256"/>
      <c r="H11" s="247"/>
      <c r="I11" s="247"/>
      <c r="J11" s="248"/>
      <c r="K11" s="249"/>
      <c r="L11" s="249"/>
      <c r="M11" s="249"/>
      <c r="N11" s="250"/>
      <c r="O11" s="250"/>
      <c r="P11" s="250"/>
      <c r="Q11" s="250"/>
      <c r="R11" s="250"/>
      <c r="S11" s="250"/>
      <c r="T11" s="250"/>
      <c r="U11" s="250"/>
      <c r="V11" s="250"/>
      <c r="W11" s="250"/>
      <c r="X11" s="250"/>
      <c r="Y11" s="250"/>
      <c r="Z11" s="250"/>
    </row>
    <row r="12" spans="1:26" s="251" customFormat="1" ht="12.75" customHeight="1">
      <c r="A12" s="258" t="s">
        <v>117</v>
      </c>
      <c r="B12" s="258"/>
      <c r="C12" s="258"/>
      <c r="D12" s="247"/>
      <c r="E12" s="247"/>
      <c r="F12" s="253"/>
      <c r="G12" s="247"/>
      <c r="H12" s="247"/>
      <c r="I12" s="247"/>
      <c r="J12" s="248"/>
      <c r="K12" s="249"/>
      <c r="L12" s="249"/>
      <c r="M12" s="249"/>
      <c r="N12" s="250"/>
      <c r="O12" s="250"/>
      <c r="P12" s="250"/>
      <c r="Q12" s="250"/>
      <c r="R12" s="250"/>
      <c r="S12" s="250"/>
      <c r="T12" s="250"/>
      <c r="U12" s="250"/>
      <c r="V12" s="250"/>
      <c r="W12" s="250"/>
      <c r="X12" s="250"/>
      <c r="Y12" s="250"/>
      <c r="Z12" s="250"/>
    </row>
    <row r="13" spans="1:26" ht="14.5">
      <c r="A13" s="259" t="s">
        <v>8</v>
      </c>
      <c r="B13" s="260"/>
      <c r="C13" s="260"/>
      <c r="D13" s="260"/>
    </row>
    <row r="14" spans="1:26" ht="14.5">
      <c r="A14" s="262" t="s">
        <v>9</v>
      </c>
      <c r="B14" s="262" t="s">
        <v>10</v>
      </c>
      <c r="C14" s="262" t="s">
        <v>11</v>
      </c>
      <c r="D14" s="262" t="s">
        <v>12</v>
      </c>
    </row>
    <row r="15" spans="1:26" ht="27.75" customHeight="1">
      <c r="A15" s="263" t="s">
        <v>13</v>
      </c>
      <c r="B15" s="263" t="s">
        <v>282</v>
      </c>
      <c r="C15" s="263" t="s">
        <v>14</v>
      </c>
      <c r="D15" s="264" t="s">
        <v>15</v>
      </c>
    </row>
    <row r="16" spans="1:26" ht="13.5">
      <c r="A16" s="263" t="s">
        <v>16</v>
      </c>
      <c r="B16" s="263" t="s">
        <v>282</v>
      </c>
      <c r="C16" s="263" t="s">
        <v>17</v>
      </c>
      <c r="D16" s="265"/>
    </row>
    <row r="17" spans="1:4" ht="13.5">
      <c r="A17" s="263" t="s">
        <v>18</v>
      </c>
      <c r="B17" s="263" t="s">
        <v>282</v>
      </c>
      <c r="C17" s="263" t="s">
        <v>19</v>
      </c>
      <c r="D17" s="265"/>
    </row>
    <row r="18" spans="1:4" ht="13.5">
      <c r="A18" s="263" t="s">
        <v>20</v>
      </c>
      <c r="B18" s="263" t="s">
        <v>282</v>
      </c>
      <c r="C18" s="263" t="s">
        <v>21</v>
      </c>
      <c r="D18" s="265"/>
    </row>
    <row r="19" spans="1:4" ht="13.5">
      <c r="A19" s="263" t="s">
        <v>22</v>
      </c>
      <c r="B19" s="263" t="s">
        <v>282</v>
      </c>
      <c r="C19" s="263" t="s">
        <v>23</v>
      </c>
      <c r="D19" s="265"/>
    </row>
    <row r="20" spans="1:4" ht="13.5">
      <c r="A20" s="263" t="s">
        <v>24</v>
      </c>
      <c r="B20" s="263" t="s">
        <v>282</v>
      </c>
      <c r="C20" s="263" t="s">
        <v>25</v>
      </c>
      <c r="D20" s="265"/>
    </row>
    <row r="21" spans="1:4" ht="13.5">
      <c r="A21" s="263" t="s">
        <v>26</v>
      </c>
      <c r="B21" s="263" t="s">
        <v>282</v>
      </c>
      <c r="C21" s="263" t="s">
        <v>27</v>
      </c>
      <c r="D21" s="265"/>
    </row>
    <row r="22" spans="1:4" ht="13.5">
      <c r="A22" s="263" t="s">
        <v>28</v>
      </c>
      <c r="B22" s="263" t="s">
        <v>282</v>
      </c>
      <c r="C22" s="263" t="s">
        <v>29</v>
      </c>
      <c r="D22" s="265"/>
    </row>
    <row r="23" spans="1:4" ht="13.5">
      <c r="A23" s="263" t="s">
        <v>30</v>
      </c>
      <c r="B23" s="263" t="s">
        <v>282</v>
      </c>
      <c r="C23" s="263" t="s">
        <v>31</v>
      </c>
      <c r="D23" s="265"/>
    </row>
    <row r="24" spans="1:4" ht="13.5">
      <c r="A24" s="263" t="s">
        <v>32</v>
      </c>
      <c r="B24" s="263" t="s">
        <v>282</v>
      </c>
      <c r="C24" s="263" t="s">
        <v>33</v>
      </c>
      <c r="D24" s="265"/>
    </row>
    <row r="25" spans="1:4" ht="13.5">
      <c r="A25" s="263" t="s">
        <v>34</v>
      </c>
      <c r="B25" s="263" t="s">
        <v>282</v>
      </c>
      <c r="C25" s="263" t="s">
        <v>35</v>
      </c>
      <c r="D25" s="265"/>
    </row>
    <row r="26" spans="1:4" ht="13.5">
      <c r="A26" s="263" t="s">
        <v>36</v>
      </c>
      <c r="B26" s="263" t="s">
        <v>282</v>
      </c>
      <c r="C26" s="263" t="s">
        <v>37</v>
      </c>
      <c r="D26" s="265"/>
    </row>
    <row r="27" spans="1:4" ht="13.5">
      <c r="A27" s="263" t="s">
        <v>38</v>
      </c>
      <c r="B27" s="263" t="s">
        <v>282</v>
      </c>
      <c r="C27" s="263" t="s">
        <v>39</v>
      </c>
      <c r="D27" s="265"/>
    </row>
    <row r="28" spans="1:4" ht="13.5">
      <c r="A28" s="263" t="s">
        <v>40</v>
      </c>
      <c r="B28" s="263" t="s">
        <v>282</v>
      </c>
      <c r="C28" s="263" t="s">
        <v>41</v>
      </c>
      <c r="D28" s="265"/>
    </row>
    <row r="29" spans="1:4" ht="13.5">
      <c r="A29" s="263" t="s">
        <v>42</v>
      </c>
      <c r="B29" s="263" t="s">
        <v>282</v>
      </c>
      <c r="C29" s="263" t="s">
        <v>43</v>
      </c>
      <c r="D29" s="265"/>
    </row>
    <row r="30" spans="1:4" ht="13.5">
      <c r="A30" s="263" t="s">
        <v>44</v>
      </c>
      <c r="B30" s="263" t="s">
        <v>282</v>
      </c>
      <c r="C30" s="263" t="s">
        <v>45</v>
      </c>
      <c r="D30" s="265"/>
    </row>
    <row r="31" spans="1:4" ht="13.5">
      <c r="A31" s="263" t="s">
        <v>46</v>
      </c>
      <c r="B31" s="263" t="s">
        <v>282</v>
      </c>
      <c r="C31" s="263" t="s">
        <v>47</v>
      </c>
      <c r="D31" s="265"/>
    </row>
    <row r="32" spans="1:4" ht="13.5">
      <c r="A32" s="263" t="s">
        <v>48</v>
      </c>
      <c r="B32" s="263" t="s">
        <v>282</v>
      </c>
      <c r="C32" s="263" t="s">
        <v>49</v>
      </c>
      <c r="D32" s="265"/>
    </row>
    <row r="33" spans="1:4" ht="13.5">
      <c r="A33" s="263" t="s">
        <v>50</v>
      </c>
      <c r="B33" s="263" t="s">
        <v>282</v>
      </c>
      <c r="C33" s="263" t="s">
        <v>51</v>
      </c>
      <c r="D33" s="265"/>
    </row>
    <row r="34" spans="1:4" ht="13.5">
      <c r="A34" s="263" t="s">
        <v>52</v>
      </c>
      <c r="B34" s="263" t="s">
        <v>282</v>
      </c>
      <c r="C34" s="263" t="s">
        <v>53</v>
      </c>
      <c r="D34" s="265"/>
    </row>
    <row r="35" spans="1:4" ht="13.5">
      <c r="A35" s="263" t="s">
        <v>54</v>
      </c>
      <c r="B35" s="263" t="s">
        <v>282</v>
      </c>
      <c r="C35" s="263" t="s">
        <v>55</v>
      </c>
      <c r="D35" s="265"/>
    </row>
    <row r="36" spans="1:4" ht="13.5">
      <c r="A36" s="263" t="s">
        <v>56</v>
      </c>
      <c r="B36" s="263" t="s">
        <v>282</v>
      </c>
      <c r="C36" s="263" t="s">
        <v>57</v>
      </c>
      <c r="D36" s="265"/>
    </row>
    <row r="37" spans="1:4" ht="13.5">
      <c r="A37" s="263" t="s">
        <v>58</v>
      </c>
      <c r="B37" s="263" t="s">
        <v>282</v>
      </c>
      <c r="C37" s="263" t="s">
        <v>27</v>
      </c>
      <c r="D37" s="265"/>
    </row>
    <row r="38" spans="1:4" ht="13.5">
      <c r="A38" s="263" t="s">
        <v>59</v>
      </c>
      <c r="B38" s="263" t="s">
        <v>282</v>
      </c>
      <c r="C38" s="263" t="s">
        <v>60</v>
      </c>
      <c r="D38" s="265"/>
    </row>
    <row r="39" spans="1:4" ht="13.5">
      <c r="A39" s="263" t="s">
        <v>61</v>
      </c>
      <c r="B39" s="263" t="s">
        <v>282</v>
      </c>
      <c r="C39" s="263" t="s">
        <v>62</v>
      </c>
      <c r="D39" s="265"/>
    </row>
    <row r="40" spans="1:4" ht="13.5">
      <c r="A40" s="263" t="s">
        <v>63</v>
      </c>
      <c r="B40" s="263" t="s">
        <v>282</v>
      </c>
      <c r="C40" s="263" t="s">
        <v>64</v>
      </c>
      <c r="D40" s="265"/>
    </row>
    <row r="41" spans="1:4" ht="13.5">
      <c r="A41" s="263" t="s">
        <v>65</v>
      </c>
      <c r="B41" s="263" t="s">
        <v>282</v>
      </c>
      <c r="C41" s="263" t="s">
        <v>66</v>
      </c>
      <c r="D41" s="265"/>
    </row>
    <row r="42" spans="1:4" ht="13.5">
      <c r="A42" s="263" t="s">
        <v>67</v>
      </c>
      <c r="B42" s="263" t="s">
        <v>282</v>
      </c>
      <c r="C42" s="263" t="s">
        <v>68</v>
      </c>
      <c r="D42" s="265"/>
    </row>
    <row r="43" spans="1:4" ht="13.5">
      <c r="A43" s="263" t="s">
        <v>69</v>
      </c>
      <c r="B43" s="263" t="s">
        <v>282</v>
      </c>
      <c r="C43" s="263" t="s">
        <v>70</v>
      </c>
      <c r="D43" s="265"/>
    </row>
    <row r="44" spans="1:4" ht="13.5">
      <c r="A44" s="263" t="s">
        <v>71</v>
      </c>
      <c r="B44" s="263" t="s">
        <v>282</v>
      </c>
      <c r="C44" s="263" t="s">
        <v>72</v>
      </c>
      <c r="D44" s="265"/>
    </row>
    <row r="45" spans="1:4" ht="13.5">
      <c r="A45" s="263" t="s">
        <v>73</v>
      </c>
      <c r="B45" s="263" t="s">
        <v>282</v>
      </c>
      <c r="C45" s="263" t="s">
        <v>74</v>
      </c>
      <c r="D45" s="265"/>
    </row>
    <row r="46" spans="1:4" ht="13.5">
      <c r="A46" s="263" t="s">
        <v>75</v>
      </c>
      <c r="B46" s="263" t="s">
        <v>282</v>
      </c>
      <c r="C46" s="263" t="s">
        <v>76</v>
      </c>
      <c r="D46" s="265"/>
    </row>
    <row r="47" spans="1:4" ht="13.5">
      <c r="A47" s="263" t="s">
        <v>77</v>
      </c>
      <c r="B47" s="263" t="s">
        <v>282</v>
      </c>
      <c r="C47" s="263" t="s">
        <v>78</v>
      </c>
      <c r="D47" s="265"/>
    </row>
    <row r="48" spans="1:4" ht="13.5">
      <c r="A48" s="263" t="s">
        <v>79</v>
      </c>
      <c r="B48" s="263" t="s">
        <v>282</v>
      </c>
      <c r="C48" s="263" t="s">
        <v>80</v>
      </c>
      <c r="D48" s="265"/>
    </row>
    <row r="49" spans="1:4" ht="13.5">
      <c r="A49" s="263" t="s">
        <v>81</v>
      </c>
      <c r="B49" s="263" t="s">
        <v>282</v>
      </c>
      <c r="C49" s="263" t="s">
        <v>82</v>
      </c>
      <c r="D49" s="265"/>
    </row>
    <row r="50" spans="1:4" ht="13.5">
      <c r="A50" s="263" t="s">
        <v>83</v>
      </c>
      <c r="B50" s="263" t="s">
        <v>282</v>
      </c>
      <c r="C50" s="263" t="s">
        <v>84</v>
      </c>
      <c r="D50" s="265"/>
    </row>
    <row r="51" spans="1:4" ht="13.5">
      <c r="A51" s="263" t="s">
        <v>85</v>
      </c>
      <c r="B51" s="263" t="s">
        <v>282</v>
      </c>
      <c r="C51" s="263" t="s">
        <v>86</v>
      </c>
      <c r="D51" s="266"/>
    </row>
    <row r="53" spans="1:4" ht="14.5">
      <c r="A53" s="259" t="s">
        <v>87</v>
      </c>
      <c r="B53" s="260"/>
      <c r="C53" s="260"/>
      <c r="D53" s="260"/>
    </row>
    <row r="54" spans="1:4" ht="14.5">
      <c r="A54" s="262" t="s">
        <v>88</v>
      </c>
      <c r="B54" s="262" t="s">
        <v>10</v>
      </c>
      <c r="C54" s="262" t="s">
        <v>11</v>
      </c>
      <c r="D54" s="262" t="s">
        <v>12</v>
      </c>
    </row>
    <row r="55" spans="1:4" ht="14.25" customHeight="1">
      <c r="A55" s="263" t="s">
        <v>89</v>
      </c>
      <c r="B55" s="263" t="s">
        <v>282</v>
      </c>
      <c r="C55" s="263" t="s">
        <v>90</v>
      </c>
      <c r="D55" s="264" t="s">
        <v>15</v>
      </c>
    </row>
    <row r="56" spans="1:4" ht="13.5">
      <c r="A56" s="263" t="s">
        <v>91</v>
      </c>
      <c r="B56" s="263" t="s">
        <v>282</v>
      </c>
      <c r="C56" s="263" t="s">
        <v>92</v>
      </c>
      <c r="D56" s="265"/>
    </row>
    <row r="57" spans="1:4" ht="13.5">
      <c r="A57" s="263" t="s">
        <v>93</v>
      </c>
      <c r="B57" s="263" t="s">
        <v>282</v>
      </c>
      <c r="C57" s="263" t="s">
        <v>94</v>
      </c>
      <c r="D57" s="265"/>
    </row>
    <row r="58" spans="1:4" ht="13.5">
      <c r="A58" s="263" t="s">
        <v>95</v>
      </c>
      <c r="B58" s="263" t="s">
        <v>282</v>
      </c>
      <c r="C58" s="263" t="s">
        <v>96</v>
      </c>
      <c r="D58" s="265"/>
    </row>
    <row r="59" spans="1:4" ht="13.5">
      <c r="A59" s="263" t="s">
        <v>97</v>
      </c>
      <c r="B59" s="263" t="s">
        <v>282</v>
      </c>
      <c r="C59" s="263" t="s">
        <v>98</v>
      </c>
      <c r="D59" s="265"/>
    </row>
    <row r="60" spans="1:4" ht="13.5">
      <c r="A60" s="263" t="s">
        <v>99</v>
      </c>
      <c r="B60" s="263" t="s">
        <v>282</v>
      </c>
      <c r="C60" s="263" t="s">
        <v>100</v>
      </c>
      <c r="D60" s="265"/>
    </row>
    <row r="61" spans="1:4" ht="13.5">
      <c r="A61" s="263" t="s">
        <v>101</v>
      </c>
      <c r="B61" s="263" t="s">
        <v>282</v>
      </c>
      <c r="C61" s="263" t="s">
        <v>102</v>
      </c>
      <c r="D61" s="266"/>
    </row>
  </sheetData>
  <mergeCells count="8">
    <mergeCell ref="A53:D53"/>
    <mergeCell ref="D55:D61"/>
    <mergeCell ref="A1:H1"/>
    <mergeCell ref="A3:A4"/>
    <mergeCell ref="A7:A10"/>
    <mergeCell ref="A12:C12"/>
    <mergeCell ref="A13:D13"/>
    <mergeCell ref="D15:D51"/>
  </mergeCells>
  <hyperlinks>
    <hyperlink ref="C3" r:id="rId1" xr:uid="{96155B54-73B4-42C8-90F1-BDD7670277B6}"/>
    <hyperlink ref="C4" r:id="rId2" xr:uid="{50946725-8395-449F-BF92-7EE83F5982D3}"/>
    <hyperlink ref="C7" r:id="rId3" xr:uid="{C80D8A9F-0270-40E4-959B-46E560C5C876}"/>
    <hyperlink ref="C8" r:id="rId4" xr:uid="{4EB29CDF-D22C-4334-97EF-65CFF8EBDA89}"/>
    <hyperlink ref="C10" r:id="rId5" xr:uid="{5E485A19-2C19-4F85-A7CC-B9F54DB46ED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D0AC2-573F-460B-B9E5-A74E6198A472}">
  <sheetPr>
    <outlinePr summaryBelow="0" summaryRight="0"/>
  </sheetPr>
  <dimension ref="A1:Z956"/>
  <sheetViews>
    <sheetView showGridLines="0" topLeftCell="A10" zoomScale="66" zoomScaleNormal="40" workbookViewId="0">
      <selection activeCell="E18" sqref="E18:E21"/>
    </sheetView>
  </sheetViews>
  <sheetFormatPr baseColWidth="10" defaultColWidth="12.453125" defaultRowHeight="15.75" customHeight="1"/>
  <cols>
    <col min="1" max="1" width="42.6328125" style="7" customWidth="1"/>
    <col min="2" max="2" width="100.81640625" style="15" customWidth="1"/>
    <col min="3" max="3" width="147.1796875" style="7" bestFit="1" customWidth="1"/>
    <col min="4" max="4" width="37.81640625" style="7" bestFit="1" customWidth="1"/>
    <col min="5" max="5" width="16.6328125" style="7" customWidth="1"/>
    <col min="6" max="6" width="28" style="15" customWidth="1"/>
    <col min="7" max="7" width="85.1796875" style="7" customWidth="1"/>
    <col min="8" max="8" width="150.1796875" style="7" bestFit="1" customWidth="1"/>
    <col min="9" max="9" width="9.1796875" style="7"/>
    <col min="10" max="10" width="24.36328125" style="6" customWidth="1"/>
    <col min="11" max="16384" width="12.453125" style="6"/>
  </cols>
  <sheetData>
    <row r="1" spans="1:26" s="9" customFormat="1" ht="27" customHeight="1" thickBot="1">
      <c r="A1" s="182" t="s">
        <v>317</v>
      </c>
      <c r="B1" s="183"/>
      <c r="C1" s="183"/>
      <c r="D1" s="183"/>
      <c r="E1" s="183"/>
      <c r="F1" s="183"/>
      <c r="G1" s="183"/>
      <c r="H1" s="183"/>
      <c r="I1" s="7"/>
      <c r="J1" s="8"/>
      <c r="N1" s="10"/>
      <c r="O1" s="10"/>
      <c r="P1" s="10"/>
      <c r="Q1" s="10"/>
      <c r="R1" s="10"/>
      <c r="S1" s="10"/>
      <c r="T1" s="10"/>
      <c r="U1" s="10"/>
      <c r="V1" s="10"/>
      <c r="W1" s="10"/>
      <c r="X1" s="10"/>
      <c r="Y1" s="10"/>
      <c r="Z1" s="10"/>
    </row>
    <row r="2" spans="1:26" s="153" customFormat="1" ht="31" customHeight="1" thickBot="1">
      <c r="A2" s="185" t="s">
        <v>118</v>
      </c>
      <c r="B2" s="186"/>
      <c r="C2" s="187" t="s">
        <v>119</v>
      </c>
      <c r="D2" s="188"/>
      <c r="E2" s="188"/>
      <c r="F2" s="188"/>
      <c r="G2" s="188"/>
      <c r="H2" s="189"/>
      <c r="I2" s="151"/>
      <c r="J2" s="152"/>
    </row>
    <row r="3" spans="1:26" s="160" customFormat="1" ht="26.25" customHeight="1">
      <c r="A3" s="154" t="s">
        <v>120</v>
      </c>
      <c r="B3" s="155" t="s">
        <v>121</v>
      </c>
      <c r="C3" s="156" t="s">
        <v>122</v>
      </c>
      <c r="D3" s="156" t="s">
        <v>123</v>
      </c>
      <c r="E3" s="155" t="s">
        <v>124</v>
      </c>
      <c r="F3" s="155" t="s">
        <v>11</v>
      </c>
      <c r="G3" s="155" t="s">
        <v>125</v>
      </c>
      <c r="H3" s="157" t="s">
        <v>12</v>
      </c>
      <c r="I3" s="158"/>
      <c r="J3" s="159"/>
      <c r="N3" s="161"/>
      <c r="O3" s="161"/>
      <c r="P3" s="161"/>
      <c r="Q3" s="161"/>
      <c r="R3" s="161"/>
      <c r="S3" s="161"/>
      <c r="T3" s="161"/>
      <c r="U3" s="161"/>
      <c r="V3" s="161"/>
      <c r="W3" s="161"/>
      <c r="X3" s="161"/>
      <c r="Y3" s="161"/>
      <c r="Z3" s="161"/>
    </row>
    <row r="4" spans="1:26" ht="80.5" customHeight="1">
      <c r="A4" s="177" t="s">
        <v>126</v>
      </c>
      <c r="B4" s="179" t="s">
        <v>127</v>
      </c>
      <c r="C4" s="16" t="s">
        <v>128</v>
      </c>
      <c r="D4" s="17" t="s">
        <v>129</v>
      </c>
      <c r="E4" s="17" t="s">
        <v>130</v>
      </c>
      <c r="F4" s="18">
        <v>1.8017836757990868E-3</v>
      </c>
      <c r="G4" s="190" t="s">
        <v>131</v>
      </c>
      <c r="H4" s="132" t="s">
        <v>132</v>
      </c>
    </row>
    <row r="5" spans="1:26" ht="80.5" customHeight="1">
      <c r="A5" s="177"/>
      <c r="B5" s="180"/>
      <c r="C5" s="16" t="s">
        <v>133</v>
      </c>
      <c r="D5" s="17" t="s">
        <v>134</v>
      </c>
      <c r="E5" s="17" t="s">
        <v>130</v>
      </c>
      <c r="F5" s="18">
        <v>7.8375731994828501E-5</v>
      </c>
      <c r="G5" s="190"/>
      <c r="H5" s="132" t="s">
        <v>132</v>
      </c>
    </row>
    <row r="6" spans="1:26" ht="52" customHeight="1">
      <c r="A6" s="177" t="s">
        <v>135</v>
      </c>
      <c r="B6" s="179" t="s">
        <v>136</v>
      </c>
      <c r="C6" s="16" t="s">
        <v>128</v>
      </c>
      <c r="D6" s="17" t="s">
        <v>137</v>
      </c>
      <c r="E6" s="17" t="s">
        <v>130</v>
      </c>
      <c r="F6" s="18">
        <f>'Appendix-DC Calculation'!$E$10</f>
        <v>3.4109057723020759E-7</v>
      </c>
      <c r="G6" s="190" t="s">
        <v>138</v>
      </c>
      <c r="H6" s="132" t="s">
        <v>139</v>
      </c>
      <c r="J6" s="11"/>
      <c r="K6" s="12"/>
      <c r="L6" s="12"/>
      <c r="M6" s="12"/>
      <c r="N6" s="13"/>
      <c r="O6" s="13"/>
      <c r="P6" s="13"/>
      <c r="Q6" s="13"/>
      <c r="R6" s="13"/>
      <c r="S6" s="13"/>
      <c r="T6" s="13"/>
      <c r="U6" s="13"/>
      <c r="V6" s="13"/>
      <c r="W6" s="13"/>
      <c r="X6" s="13"/>
      <c r="Y6" s="13"/>
      <c r="Z6" s="13"/>
    </row>
    <row r="7" spans="1:26" ht="52" customHeight="1">
      <c r="A7" s="177"/>
      <c r="B7" s="180"/>
      <c r="C7" s="16" t="s">
        <v>133</v>
      </c>
      <c r="D7" s="17" t="s">
        <v>140</v>
      </c>
      <c r="E7" s="17" t="s">
        <v>130</v>
      </c>
      <c r="F7" s="18">
        <f>'Appendix-DC Calculation'!$E$11</f>
        <v>1.5012231601896216E-8</v>
      </c>
      <c r="G7" s="190"/>
      <c r="H7" s="132" t="s">
        <v>139</v>
      </c>
      <c r="J7" s="11"/>
      <c r="K7" s="12"/>
      <c r="L7" s="12"/>
      <c r="M7" s="12"/>
      <c r="N7" s="13"/>
      <c r="O7" s="13"/>
      <c r="P7" s="13"/>
      <c r="Q7" s="13"/>
      <c r="R7" s="13"/>
      <c r="S7" s="13"/>
      <c r="T7" s="13"/>
      <c r="U7" s="13"/>
      <c r="V7" s="13"/>
      <c r="W7" s="13"/>
      <c r="X7" s="13"/>
      <c r="Y7" s="13"/>
      <c r="Z7" s="13"/>
    </row>
    <row r="8" spans="1:26" s="24" customFormat="1" ht="58.5" customHeight="1">
      <c r="A8" s="177" t="s">
        <v>141</v>
      </c>
      <c r="B8" s="179" t="s">
        <v>142</v>
      </c>
      <c r="C8" s="16" t="s">
        <v>143</v>
      </c>
      <c r="D8" s="16" t="s">
        <v>144</v>
      </c>
      <c r="E8" s="17" t="s">
        <v>130</v>
      </c>
      <c r="F8" s="19">
        <f>0.00000043</f>
        <v>4.3000000000000001E-7</v>
      </c>
      <c r="G8" s="20"/>
      <c r="H8" s="133" t="s">
        <v>145</v>
      </c>
      <c r="I8" s="7"/>
      <c r="J8" s="21"/>
      <c r="K8" s="22"/>
      <c r="L8" s="22"/>
      <c r="M8" s="22"/>
      <c r="N8" s="23"/>
      <c r="O8" s="23"/>
      <c r="P8" s="23"/>
      <c r="Q8" s="23"/>
      <c r="R8" s="23"/>
      <c r="S8" s="23"/>
      <c r="T8" s="23"/>
      <c r="U8" s="23"/>
      <c r="V8" s="23"/>
      <c r="W8" s="23"/>
      <c r="X8" s="23"/>
      <c r="Y8" s="23"/>
      <c r="Z8" s="23"/>
    </row>
    <row r="9" spans="1:26" ht="58.5" customHeight="1">
      <c r="A9" s="177"/>
      <c r="B9" s="180"/>
      <c r="C9" s="16" t="s">
        <v>146</v>
      </c>
      <c r="D9" s="16" t="s">
        <v>147</v>
      </c>
      <c r="E9" s="17" t="s">
        <v>130</v>
      </c>
      <c r="F9" s="19">
        <f>0.000000588</f>
        <v>5.8800000000000002E-7</v>
      </c>
      <c r="G9" s="20"/>
      <c r="H9" s="133" t="s">
        <v>145</v>
      </c>
      <c r="J9" s="11"/>
      <c r="K9" s="12"/>
      <c r="L9" s="12"/>
      <c r="M9" s="12"/>
      <c r="N9" s="13"/>
      <c r="O9" s="13"/>
      <c r="P9" s="13"/>
      <c r="Q9" s="13"/>
      <c r="R9" s="13"/>
      <c r="S9" s="13"/>
      <c r="T9" s="13"/>
      <c r="U9" s="13"/>
      <c r="V9" s="13"/>
      <c r="W9" s="13"/>
      <c r="X9" s="13"/>
      <c r="Y9" s="13"/>
      <c r="Z9" s="13"/>
    </row>
    <row r="10" spans="1:26" s="26" customFormat="1" ht="45" customHeight="1">
      <c r="A10" s="177" t="s">
        <v>148</v>
      </c>
      <c r="B10" s="179" t="s">
        <v>149</v>
      </c>
      <c r="C10" s="16" t="s">
        <v>150</v>
      </c>
      <c r="D10" s="17" t="s">
        <v>151</v>
      </c>
      <c r="E10" s="17" t="s">
        <v>130</v>
      </c>
      <c r="F10" s="19">
        <f>'Appendix-Network Calculation'!$E$13</f>
        <v>1.6475000000000001E-5</v>
      </c>
      <c r="G10" s="184" t="s">
        <v>152</v>
      </c>
      <c r="H10" s="133" t="s">
        <v>153</v>
      </c>
      <c r="I10" s="15"/>
      <c r="J10" s="11"/>
      <c r="K10" s="11"/>
      <c r="L10" s="11"/>
      <c r="M10" s="11"/>
      <c r="N10" s="25"/>
      <c r="O10" s="25"/>
      <c r="P10" s="25"/>
      <c r="Q10" s="25"/>
      <c r="R10" s="25"/>
      <c r="S10" s="25"/>
      <c r="T10" s="25"/>
      <c r="U10" s="25"/>
      <c r="V10" s="25"/>
      <c r="W10" s="25"/>
      <c r="X10" s="25"/>
      <c r="Y10" s="25"/>
      <c r="Z10" s="25"/>
    </row>
    <row r="11" spans="1:26" s="26" customFormat="1" ht="45" customHeight="1">
      <c r="A11" s="177"/>
      <c r="B11" s="179"/>
      <c r="C11" s="16" t="s">
        <v>154</v>
      </c>
      <c r="D11" s="17" t="s">
        <v>155</v>
      </c>
      <c r="E11" s="17" t="s">
        <v>130</v>
      </c>
      <c r="F11" s="19">
        <f>'Appendix-Network Calculation'!$E$14</f>
        <v>2.1425000000000002E-6</v>
      </c>
      <c r="G11" s="184"/>
      <c r="H11" s="133" t="s">
        <v>153</v>
      </c>
      <c r="I11" s="15"/>
      <c r="J11" s="11"/>
      <c r="K11" s="11"/>
      <c r="L11" s="11"/>
      <c r="M11" s="11"/>
      <c r="N11" s="25"/>
      <c r="O11" s="25"/>
      <c r="P11" s="25"/>
      <c r="Q11" s="25"/>
      <c r="R11" s="25"/>
      <c r="S11" s="25"/>
      <c r="T11" s="25"/>
      <c r="U11" s="25"/>
      <c r="V11" s="25"/>
      <c r="W11" s="25"/>
      <c r="X11" s="25"/>
      <c r="Y11" s="25"/>
      <c r="Z11" s="25"/>
    </row>
    <row r="12" spans="1:26" s="26" customFormat="1" ht="45" customHeight="1">
      <c r="A12" s="177"/>
      <c r="B12" s="179"/>
      <c r="C12" s="16" t="s">
        <v>156</v>
      </c>
      <c r="D12" s="17" t="s">
        <v>151</v>
      </c>
      <c r="E12" s="17" t="s">
        <v>130</v>
      </c>
      <c r="F12" s="19">
        <f>'Appendix-Network Calculation'!$E$15</f>
        <v>1.1697260273972603E-4</v>
      </c>
      <c r="G12" s="184"/>
      <c r="H12" s="133" t="s">
        <v>153</v>
      </c>
      <c r="I12" s="15"/>
      <c r="J12" s="11"/>
      <c r="K12" s="11"/>
      <c r="L12" s="11"/>
      <c r="M12" s="11"/>
      <c r="N12" s="25"/>
      <c r="O12" s="25"/>
      <c r="P12" s="25"/>
      <c r="Q12" s="25"/>
      <c r="R12" s="25"/>
      <c r="S12" s="25"/>
      <c r="T12" s="25"/>
      <c r="U12" s="25"/>
      <c r="V12" s="25"/>
      <c r="W12" s="25"/>
      <c r="X12" s="25"/>
      <c r="Y12" s="25"/>
      <c r="Z12" s="25"/>
    </row>
    <row r="13" spans="1:26" s="26" customFormat="1" ht="45" customHeight="1">
      <c r="A13" s="177"/>
      <c r="B13" s="179"/>
      <c r="C13" s="16" t="s">
        <v>157</v>
      </c>
      <c r="D13" s="17" t="s">
        <v>155</v>
      </c>
      <c r="E13" s="17" t="s">
        <v>130</v>
      </c>
      <c r="F13" s="19">
        <f>'Appendix-Network Calculation'!$E$16</f>
        <v>8.6986301369863022E-6</v>
      </c>
      <c r="G13" s="184"/>
      <c r="H13" s="133" t="s">
        <v>153</v>
      </c>
      <c r="I13" s="15"/>
      <c r="J13" s="11"/>
      <c r="K13" s="11"/>
      <c r="L13" s="11"/>
      <c r="M13" s="11"/>
      <c r="N13" s="25"/>
      <c r="O13" s="25"/>
      <c r="P13" s="25"/>
      <c r="Q13" s="25"/>
      <c r="R13" s="25"/>
      <c r="S13" s="25"/>
      <c r="T13" s="25"/>
      <c r="U13" s="25"/>
      <c r="V13" s="25"/>
      <c r="W13" s="25"/>
      <c r="X13" s="25"/>
      <c r="Y13" s="25"/>
      <c r="Z13" s="25"/>
    </row>
    <row r="14" spans="1:26" s="26" customFormat="1" ht="60.5" customHeight="1">
      <c r="A14" s="177" t="s">
        <v>158</v>
      </c>
      <c r="B14" s="179" t="s">
        <v>159</v>
      </c>
      <c r="C14" s="16" t="s">
        <v>160</v>
      </c>
      <c r="D14" s="17" t="s">
        <v>161</v>
      </c>
      <c r="E14" s="17" t="s">
        <v>130</v>
      </c>
      <c r="F14" s="19">
        <v>0.13049799008703117</v>
      </c>
      <c r="G14" s="191" t="s">
        <v>162</v>
      </c>
      <c r="H14" s="134" t="s">
        <v>163</v>
      </c>
      <c r="I14" s="15"/>
      <c r="J14" s="11"/>
      <c r="K14" s="11"/>
      <c r="L14" s="11"/>
      <c r="M14" s="11"/>
      <c r="N14" s="25"/>
      <c r="O14" s="25"/>
      <c r="P14" s="25"/>
      <c r="Q14" s="25"/>
      <c r="R14" s="25"/>
      <c r="S14" s="25"/>
      <c r="T14" s="25"/>
      <c r="U14" s="25"/>
      <c r="V14" s="25"/>
      <c r="W14" s="25"/>
      <c r="X14" s="25"/>
      <c r="Y14" s="25"/>
      <c r="Z14" s="25"/>
    </row>
    <row r="15" spans="1:26" s="26" customFormat="1" ht="60.5" customHeight="1">
      <c r="A15" s="177"/>
      <c r="B15" s="179"/>
      <c r="C15" s="16" t="s">
        <v>164</v>
      </c>
      <c r="D15" s="17" t="s">
        <v>165</v>
      </c>
      <c r="E15" s="17" t="s">
        <v>130</v>
      </c>
      <c r="F15" s="19">
        <v>3.063078703703704E-2</v>
      </c>
      <c r="G15" s="192"/>
      <c r="H15" s="134" t="s">
        <v>163</v>
      </c>
      <c r="I15" s="15"/>
      <c r="J15" s="11"/>
      <c r="K15" s="11"/>
      <c r="L15" s="11"/>
      <c r="M15" s="11"/>
      <c r="N15" s="25"/>
      <c r="O15" s="25"/>
      <c r="P15" s="25"/>
      <c r="Q15" s="25"/>
      <c r="R15" s="25"/>
      <c r="S15" s="25"/>
      <c r="T15" s="25"/>
      <c r="U15" s="25"/>
      <c r="V15" s="25"/>
      <c r="W15" s="25"/>
      <c r="X15" s="25"/>
      <c r="Y15" s="25"/>
      <c r="Z15" s="25"/>
    </row>
    <row r="16" spans="1:26" s="26" customFormat="1" ht="60.5" customHeight="1">
      <c r="A16" s="177"/>
      <c r="B16" s="179"/>
      <c r="C16" s="16" t="s">
        <v>166</v>
      </c>
      <c r="D16" s="17" t="s">
        <v>161</v>
      </c>
      <c r="E16" s="17" t="s">
        <v>130</v>
      </c>
      <c r="F16" s="19">
        <v>0.15277813473603652</v>
      </c>
      <c r="G16" s="192"/>
      <c r="H16" s="134" t="s">
        <v>163</v>
      </c>
      <c r="I16" s="15"/>
      <c r="J16" s="11"/>
      <c r="K16" s="11"/>
      <c r="L16" s="11"/>
      <c r="M16" s="11"/>
      <c r="N16" s="25"/>
      <c r="O16" s="25"/>
      <c r="P16" s="25"/>
      <c r="Q16" s="25"/>
      <c r="R16" s="25"/>
      <c r="S16" s="25"/>
      <c r="T16" s="25"/>
      <c r="U16" s="25"/>
      <c r="V16" s="25"/>
      <c r="W16" s="25"/>
      <c r="X16" s="25"/>
      <c r="Y16" s="25"/>
      <c r="Z16" s="25"/>
    </row>
    <row r="17" spans="1:26" s="26" customFormat="1" ht="60.5" customHeight="1">
      <c r="A17" s="177"/>
      <c r="B17" s="179"/>
      <c r="C17" s="16" t="s">
        <v>167</v>
      </c>
      <c r="D17" s="17" t="s">
        <v>165</v>
      </c>
      <c r="E17" s="17" t="s">
        <v>130</v>
      </c>
      <c r="F17" s="19">
        <v>3.063078703703704E-2</v>
      </c>
      <c r="G17" s="193"/>
      <c r="H17" s="134" t="s">
        <v>163</v>
      </c>
      <c r="I17" s="15"/>
      <c r="J17" s="11"/>
      <c r="K17" s="11"/>
      <c r="L17" s="11"/>
      <c r="M17" s="11"/>
      <c r="N17" s="25"/>
      <c r="O17" s="25"/>
      <c r="P17" s="25"/>
      <c r="Q17" s="25"/>
      <c r="R17" s="25"/>
      <c r="S17" s="25"/>
      <c r="T17" s="25"/>
      <c r="U17" s="25"/>
      <c r="V17" s="25"/>
      <c r="W17" s="25"/>
      <c r="X17" s="25"/>
      <c r="Y17" s="25"/>
      <c r="Z17" s="25"/>
    </row>
    <row r="18" spans="1:26" s="26" customFormat="1" ht="33" customHeight="1">
      <c r="A18" s="177" t="s">
        <v>168</v>
      </c>
      <c r="B18" s="179" t="s">
        <v>169</v>
      </c>
      <c r="C18" s="16" t="s">
        <v>170</v>
      </c>
      <c r="D18" s="17" t="s">
        <v>161</v>
      </c>
      <c r="E18" s="17" t="s">
        <v>177</v>
      </c>
      <c r="F18" s="19">
        <v>1.3E-6</v>
      </c>
      <c r="G18" s="20"/>
      <c r="H18" s="133" t="s">
        <v>171</v>
      </c>
      <c r="I18" s="15"/>
      <c r="J18" s="11"/>
      <c r="K18" s="11"/>
      <c r="L18" s="11"/>
      <c r="M18" s="11"/>
      <c r="N18" s="25"/>
      <c r="O18" s="25"/>
      <c r="P18" s="25"/>
      <c r="Q18" s="25"/>
      <c r="R18" s="25"/>
      <c r="S18" s="25"/>
      <c r="T18" s="25"/>
      <c r="U18" s="25"/>
      <c r="V18" s="25"/>
      <c r="W18" s="25"/>
      <c r="X18" s="25"/>
      <c r="Y18" s="25"/>
      <c r="Z18" s="25"/>
    </row>
    <row r="19" spans="1:26" s="26" customFormat="1" ht="33" customHeight="1">
      <c r="A19" s="177"/>
      <c r="B19" s="180"/>
      <c r="C19" s="16" t="s">
        <v>172</v>
      </c>
      <c r="D19" s="17" t="s">
        <v>161</v>
      </c>
      <c r="E19" s="17" t="s">
        <v>177</v>
      </c>
      <c r="F19" s="19">
        <v>1.3999999999999999E-6</v>
      </c>
      <c r="G19" s="20"/>
      <c r="H19" s="133" t="s">
        <v>171</v>
      </c>
      <c r="I19" s="15"/>
      <c r="J19" s="11"/>
      <c r="K19" s="11"/>
      <c r="L19" s="11"/>
      <c r="M19" s="11"/>
      <c r="N19" s="25"/>
      <c r="O19" s="25"/>
      <c r="P19" s="25"/>
      <c r="Q19" s="25"/>
      <c r="R19" s="25"/>
      <c r="S19" s="25"/>
      <c r="T19" s="25"/>
      <c r="U19" s="25"/>
      <c r="V19" s="25"/>
      <c r="W19" s="25"/>
      <c r="X19" s="25"/>
      <c r="Y19" s="25"/>
      <c r="Z19" s="25"/>
    </row>
    <row r="20" spans="1:26" s="26" customFormat="1" ht="33" customHeight="1">
      <c r="A20" s="177"/>
      <c r="B20" s="180"/>
      <c r="C20" s="16" t="s">
        <v>173</v>
      </c>
      <c r="D20" s="17" t="s">
        <v>161</v>
      </c>
      <c r="E20" s="17" t="s">
        <v>177</v>
      </c>
      <c r="F20" s="19">
        <v>3.8000000000000002E-5</v>
      </c>
      <c r="G20" s="20"/>
      <c r="H20" s="133" t="s">
        <v>171</v>
      </c>
      <c r="I20" s="15"/>
      <c r="J20" s="11"/>
      <c r="K20" s="11"/>
      <c r="L20" s="11"/>
      <c r="M20" s="11"/>
      <c r="N20" s="25"/>
      <c r="O20" s="25"/>
      <c r="P20" s="25"/>
      <c r="Q20" s="25"/>
      <c r="R20" s="25"/>
      <c r="S20" s="25"/>
      <c r="T20" s="25"/>
      <c r="U20" s="25"/>
      <c r="V20" s="25"/>
      <c r="W20" s="25"/>
      <c r="X20" s="25"/>
      <c r="Y20" s="25"/>
      <c r="Z20" s="25"/>
    </row>
    <row r="21" spans="1:26" s="26" customFormat="1" ht="33" customHeight="1">
      <c r="A21" s="177"/>
      <c r="B21" s="180"/>
      <c r="C21" s="16" t="s">
        <v>174</v>
      </c>
      <c r="D21" s="17" t="s">
        <v>161</v>
      </c>
      <c r="E21" s="17" t="s">
        <v>177</v>
      </c>
      <c r="F21" s="19">
        <v>1.5400000000000002E-5</v>
      </c>
      <c r="G21" s="20"/>
      <c r="H21" s="135" t="s">
        <v>175</v>
      </c>
      <c r="I21" s="15"/>
      <c r="J21" s="11"/>
      <c r="K21" s="11"/>
      <c r="L21" s="11"/>
      <c r="M21" s="11"/>
      <c r="N21" s="25"/>
      <c r="O21" s="25"/>
      <c r="P21" s="25"/>
      <c r="Q21" s="25"/>
      <c r="R21" s="25"/>
      <c r="S21" s="25"/>
      <c r="T21" s="25"/>
      <c r="U21" s="25"/>
      <c r="V21" s="25"/>
      <c r="W21" s="25"/>
      <c r="X21" s="25"/>
      <c r="Y21" s="25"/>
      <c r="Z21" s="25"/>
    </row>
    <row r="22" spans="1:26" s="26" customFormat="1" ht="33" customHeight="1">
      <c r="A22" s="177"/>
      <c r="B22" s="180"/>
      <c r="C22" s="16" t="s">
        <v>176</v>
      </c>
      <c r="D22" s="17" t="s">
        <v>165</v>
      </c>
      <c r="E22" s="17" t="s">
        <v>177</v>
      </c>
      <c r="F22" s="19">
        <v>6.55E-6</v>
      </c>
      <c r="G22" s="20"/>
      <c r="H22" s="135" t="s">
        <v>171</v>
      </c>
      <c r="I22" s="15"/>
      <c r="J22" s="11"/>
      <c r="K22" s="11"/>
      <c r="L22" s="11"/>
      <c r="M22" s="11"/>
      <c r="N22" s="25"/>
      <c r="O22" s="25"/>
      <c r="P22" s="25"/>
      <c r="Q22" s="25"/>
      <c r="R22" s="25"/>
      <c r="S22" s="25"/>
      <c r="T22" s="25"/>
      <c r="U22" s="25"/>
      <c r="V22" s="25"/>
      <c r="W22" s="25"/>
      <c r="X22" s="25"/>
      <c r="Y22" s="25"/>
      <c r="Z22" s="25"/>
    </row>
    <row r="23" spans="1:26" s="26" customFormat="1" ht="33" customHeight="1">
      <c r="A23" s="177"/>
      <c r="B23" s="180"/>
      <c r="C23" s="16" t="s">
        <v>178</v>
      </c>
      <c r="D23" s="17" t="s">
        <v>165</v>
      </c>
      <c r="E23" s="17" t="s">
        <v>177</v>
      </c>
      <c r="F23" s="19">
        <v>2.5700000000000001E-5</v>
      </c>
      <c r="G23" s="20"/>
      <c r="H23" s="135" t="s">
        <v>171</v>
      </c>
      <c r="I23" s="15"/>
      <c r="J23" s="11"/>
      <c r="K23" s="11"/>
      <c r="L23" s="11"/>
      <c r="M23" s="11"/>
      <c r="N23" s="25"/>
      <c r="O23" s="25"/>
      <c r="P23" s="25"/>
      <c r="Q23" s="25"/>
      <c r="R23" s="25"/>
      <c r="S23" s="25"/>
      <c r="T23" s="25"/>
      <c r="U23" s="25"/>
      <c r="V23" s="25"/>
      <c r="W23" s="25"/>
      <c r="X23" s="25"/>
      <c r="Y23" s="25"/>
      <c r="Z23" s="25"/>
    </row>
    <row r="24" spans="1:26" s="26" customFormat="1" ht="33" customHeight="1">
      <c r="A24" s="177"/>
      <c r="B24" s="180"/>
      <c r="C24" s="16" t="s">
        <v>179</v>
      </c>
      <c r="D24" s="17" t="s">
        <v>165</v>
      </c>
      <c r="E24" s="17" t="s">
        <v>177</v>
      </c>
      <c r="F24" s="19">
        <v>8.6500000000000002E-6</v>
      </c>
      <c r="G24" s="20"/>
      <c r="H24" s="135" t="s">
        <v>171</v>
      </c>
      <c r="I24" s="15"/>
      <c r="J24" s="11"/>
      <c r="K24" s="11"/>
      <c r="L24" s="11"/>
      <c r="M24" s="11"/>
      <c r="N24" s="25"/>
      <c r="O24" s="25"/>
      <c r="P24" s="25"/>
      <c r="Q24" s="25"/>
      <c r="R24" s="25"/>
      <c r="S24" s="25"/>
      <c r="T24" s="25"/>
      <c r="U24" s="25"/>
      <c r="V24" s="25"/>
      <c r="W24" s="25"/>
      <c r="X24" s="25"/>
      <c r="Y24" s="25"/>
      <c r="Z24" s="25"/>
    </row>
    <row r="25" spans="1:26" s="26" customFormat="1" ht="33" customHeight="1" thickBot="1">
      <c r="A25" s="178"/>
      <c r="B25" s="181"/>
      <c r="C25" s="136" t="s">
        <v>180</v>
      </c>
      <c r="D25" s="45" t="s">
        <v>165</v>
      </c>
      <c r="E25" s="45" t="s">
        <v>177</v>
      </c>
      <c r="F25" s="137">
        <v>5.4500000000000003E-6</v>
      </c>
      <c r="G25" s="138"/>
      <c r="H25" s="139" t="s">
        <v>175</v>
      </c>
      <c r="I25" s="15"/>
      <c r="J25" s="11"/>
      <c r="K25" s="11"/>
      <c r="L25" s="11"/>
      <c r="M25" s="11"/>
      <c r="N25" s="25"/>
      <c r="O25" s="25"/>
      <c r="P25" s="25"/>
      <c r="Q25" s="25"/>
      <c r="R25" s="25"/>
      <c r="S25" s="25"/>
      <c r="T25" s="25"/>
      <c r="U25" s="25"/>
      <c r="V25" s="25"/>
      <c r="W25" s="25"/>
      <c r="X25" s="25"/>
      <c r="Y25" s="25"/>
      <c r="Z25" s="25"/>
    </row>
    <row r="26" spans="1:26" s="26" customFormat="1" ht="14.5">
      <c r="A26" s="15"/>
      <c r="B26" s="15"/>
      <c r="C26" s="15"/>
      <c r="D26" s="15"/>
      <c r="E26" s="15"/>
      <c r="F26" s="15"/>
      <c r="G26" s="15"/>
      <c r="H26" s="27" t="s">
        <v>181</v>
      </c>
      <c r="I26" s="15"/>
      <c r="J26" s="11"/>
      <c r="K26" s="11"/>
      <c r="L26" s="11"/>
      <c r="M26" s="11"/>
      <c r="N26" s="25"/>
      <c r="O26" s="25"/>
      <c r="P26" s="25"/>
      <c r="Q26" s="25"/>
      <c r="R26" s="25"/>
      <c r="S26" s="25"/>
      <c r="T26" s="25"/>
      <c r="U26" s="25"/>
      <c r="V26" s="25"/>
      <c r="W26" s="25"/>
      <c r="X26" s="25"/>
      <c r="Y26" s="25"/>
      <c r="Z26" s="25"/>
    </row>
    <row r="27" spans="1:26" s="26" customFormat="1" ht="14.5">
      <c r="A27" s="15"/>
      <c r="B27" s="15"/>
      <c r="C27" s="15"/>
      <c r="D27" s="15"/>
      <c r="E27" s="15"/>
      <c r="F27" s="15"/>
      <c r="G27" s="15"/>
      <c r="H27" s="15"/>
      <c r="I27" s="15"/>
      <c r="J27" s="11"/>
      <c r="K27" s="11"/>
      <c r="L27" s="11"/>
      <c r="M27" s="11"/>
      <c r="N27" s="25"/>
      <c r="O27" s="25"/>
      <c r="P27" s="25"/>
      <c r="Q27" s="25"/>
      <c r="R27" s="25"/>
      <c r="S27" s="25"/>
      <c r="T27" s="25"/>
      <c r="U27" s="25"/>
      <c r="V27" s="25"/>
      <c r="W27" s="25"/>
      <c r="X27" s="25"/>
      <c r="Y27" s="25"/>
      <c r="Z27" s="25"/>
    </row>
    <row r="28" spans="1:26" ht="14.5">
      <c r="J28" s="11"/>
      <c r="K28" s="12"/>
      <c r="L28" s="12"/>
      <c r="M28" s="12"/>
      <c r="N28" s="13"/>
      <c r="O28" s="13"/>
      <c r="P28" s="13"/>
      <c r="Q28" s="13"/>
      <c r="R28" s="13"/>
      <c r="S28" s="13"/>
      <c r="T28" s="13"/>
      <c r="U28" s="13"/>
      <c r="V28" s="13"/>
      <c r="W28" s="13"/>
      <c r="X28" s="13"/>
      <c r="Y28" s="13"/>
      <c r="Z28" s="13"/>
    </row>
    <row r="29" spans="1:26" ht="14.5">
      <c r="J29" s="11"/>
      <c r="K29" s="12"/>
      <c r="L29" s="12"/>
      <c r="M29" s="12"/>
      <c r="N29" s="13"/>
      <c r="O29" s="13"/>
      <c r="P29" s="13"/>
      <c r="Q29" s="13"/>
      <c r="R29" s="13"/>
      <c r="S29" s="13"/>
      <c r="T29" s="13"/>
      <c r="U29" s="13"/>
      <c r="V29" s="13"/>
      <c r="W29" s="13"/>
      <c r="X29" s="13"/>
      <c r="Y29" s="13"/>
      <c r="Z29" s="13"/>
    </row>
    <row r="30" spans="1:26" ht="14.25" customHeight="1">
      <c r="B30" s="15" t="s">
        <v>182</v>
      </c>
      <c r="J30" s="11"/>
      <c r="K30" s="12"/>
      <c r="L30" s="12"/>
      <c r="M30" s="12"/>
      <c r="N30" s="13"/>
      <c r="O30" s="13"/>
      <c r="P30" s="13"/>
      <c r="Q30" s="13"/>
      <c r="R30" s="13"/>
      <c r="S30" s="13"/>
      <c r="T30" s="13"/>
      <c r="U30" s="13"/>
      <c r="V30" s="13"/>
      <c r="W30" s="13"/>
      <c r="X30" s="13"/>
      <c r="Y30" s="13"/>
      <c r="Z30" s="13"/>
    </row>
    <row r="31" spans="1:26" ht="12.75" customHeight="1">
      <c r="F31" s="28"/>
      <c r="J31" s="25"/>
    </row>
    <row r="32" spans="1:26" ht="14.5">
      <c r="F32" s="28"/>
      <c r="J32" s="25"/>
    </row>
    <row r="33" spans="6:10" ht="14.5">
      <c r="F33" s="28"/>
      <c r="J33" s="25"/>
    </row>
    <row r="34" spans="6:10" ht="14.5">
      <c r="F34" s="28"/>
      <c r="J34" s="25"/>
    </row>
    <row r="35" spans="6:10" ht="14.5">
      <c r="F35" s="28"/>
      <c r="J35" s="25"/>
    </row>
    <row r="36" spans="6:10" ht="14.5">
      <c r="F36" s="28"/>
      <c r="J36" s="25"/>
    </row>
    <row r="37" spans="6:10" ht="14.5">
      <c r="F37" s="28"/>
      <c r="J37" s="25"/>
    </row>
    <row r="38" spans="6:10" ht="14.5">
      <c r="F38" s="28"/>
      <c r="J38" s="25"/>
    </row>
    <row r="39" spans="6:10" ht="14.5">
      <c r="F39" s="28"/>
      <c r="J39" s="25"/>
    </row>
    <row r="40" spans="6:10" ht="14.5">
      <c r="F40" s="28"/>
      <c r="J40" s="25"/>
    </row>
    <row r="41" spans="6:10" ht="14.5">
      <c r="F41" s="28"/>
      <c r="J41" s="25"/>
    </row>
    <row r="42" spans="6:10" ht="14.5">
      <c r="F42" s="28"/>
      <c r="J42" s="25"/>
    </row>
    <row r="43" spans="6:10" ht="14.5">
      <c r="F43" s="28"/>
      <c r="J43" s="25"/>
    </row>
    <row r="44" spans="6:10" ht="14.5">
      <c r="F44" s="28"/>
      <c r="J44" s="25"/>
    </row>
    <row r="45" spans="6:10" ht="14.5">
      <c r="F45" s="28"/>
      <c r="J45" s="25"/>
    </row>
    <row r="46" spans="6:10" ht="14.5">
      <c r="F46" s="28"/>
      <c r="J46" s="25"/>
    </row>
    <row r="47" spans="6:10" ht="14.5">
      <c r="F47" s="28"/>
      <c r="J47" s="25"/>
    </row>
    <row r="48" spans="6:10" ht="14.5">
      <c r="F48" s="28"/>
      <c r="J48" s="25"/>
    </row>
    <row r="49" spans="6:10" ht="14.5">
      <c r="F49" s="28"/>
      <c r="J49" s="25"/>
    </row>
    <row r="50" spans="6:10" ht="14.5">
      <c r="F50" s="28"/>
      <c r="J50" s="25"/>
    </row>
    <row r="51" spans="6:10" ht="14.5">
      <c r="F51" s="28"/>
      <c r="J51" s="25"/>
    </row>
    <row r="52" spans="6:10" ht="14.5">
      <c r="F52" s="28"/>
      <c r="J52" s="25"/>
    </row>
    <row r="53" spans="6:10" ht="14.5">
      <c r="F53" s="28"/>
      <c r="J53" s="25"/>
    </row>
    <row r="54" spans="6:10" ht="14.5">
      <c r="F54" s="28"/>
      <c r="J54" s="25"/>
    </row>
    <row r="55" spans="6:10" ht="14.5">
      <c r="F55" s="28"/>
      <c r="J55" s="25"/>
    </row>
    <row r="56" spans="6:10" ht="14.5">
      <c r="F56" s="28"/>
      <c r="J56" s="25"/>
    </row>
    <row r="57" spans="6:10" ht="14.5">
      <c r="F57" s="28"/>
      <c r="J57" s="25"/>
    </row>
    <row r="58" spans="6:10" ht="14.5">
      <c r="F58" s="28"/>
      <c r="J58" s="25"/>
    </row>
    <row r="59" spans="6:10" ht="14.5">
      <c r="F59" s="28"/>
      <c r="J59" s="25"/>
    </row>
    <row r="60" spans="6:10" ht="14.5">
      <c r="F60" s="28"/>
      <c r="J60" s="25"/>
    </row>
    <row r="61" spans="6:10" ht="14.5">
      <c r="F61" s="28"/>
      <c r="J61" s="25"/>
    </row>
    <row r="62" spans="6:10" ht="14.5">
      <c r="F62" s="28"/>
      <c r="J62" s="25"/>
    </row>
    <row r="63" spans="6:10" ht="14.5">
      <c r="F63" s="28"/>
      <c r="J63" s="25"/>
    </row>
    <row r="64" spans="6:10" ht="14.5">
      <c r="F64" s="28"/>
      <c r="J64" s="25"/>
    </row>
    <row r="65" spans="6:10" ht="14.5">
      <c r="F65" s="28"/>
      <c r="J65" s="25"/>
    </row>
    <row r="66" spans="6:10" ht="14.5">
      <c r="F66" s="28"/>
      <c r="J66" s="25"/>
    </row>
    <row r="67" spans="6:10" ht="14.5">
      <c r="F67" s="28"/>
      <c r="J67" s="25"/>
    </row>
    <row r="68" spans="6:10" ht="14.5">
      <c r="F68" s="28"/>
      <c r="J68" s="25"/>
    </row>
    <row r="69" spans="6:10" ht="14.5">
      <c r="F69" s="28"/>
      <c r="J69" s="25"/>
    </row>
    <row r="70" spans="6:10" ht="14.5">
      <c r="F70" s="28"/>
      <c r="J70" s="25"/>
    </row>
    <row r="71" spans="6:10" ht="14.5">
      <c r="F71" s="28"/>
      <c r="J71" s="25"/>
    </row>
    <row r="72" spans="6:10" ht="14.5">
      <c r="F72" s="28"/>
      <c r="J72" s="25"/>
    </row>
    <row r="73" spans="6:10" ht="14.5">
      <c r="F73" s="28"/>
      <c r="J73" s="25"/>
    </row>
    <row r="74" spans="6:10" ht="14.5">
      <c r="F74" s="28"/>
      <c r="J74" s="25"/>
    </row>
    <row r="75" spans="6:10" ht="14.5">
      <c r="F75" s="28"/>
      <c r="J75" s="25"/>
    </row>
    <row r="76" spans="6:10" ht="14.5">
      <c r="F76" s="28"/>
      <c r="J76" s="25"/>
    </row>
    <row r="77" spans="6:10" ht="14.5">
      <c r="F77" s="28"/>
      <c r="J77" s="25"/>
    </row>
    <row r="78" spans="6:10" ht="14.5">
      <c r="F78" s="28"/>
      <c r="J78" s="25"/>
    </row>
    <row r="79" spans="6:10" ht="14.5">
      <c r="F79" s="28"/>
      <c r="J79" s="25"/>
    </row>
    <row r="80" spans="6:10" ht="14.5">
      <c r="F80" s="28"/>
      <c r="J80" s="25"/>
    </row>
    <row r="81" spans="6:10" ht="14.5">
      <c r="F81" s="28"/>
      <c r="J81" s="25"/>
    </row>
    <row r="82" spans="6:10" ht="14.5">
      <c r="F82" s="28"/>
      <c r="J82" s="25"/>
    </row>
    <row r="83" spans="6:10" ht="14.5">
      <c r="F83" s="28"/>
      <c r="J83" s="25"/>
    </row>
    <row r="84" spans="6:10" ht="14.5">
      <c r="F84" s="28"/>
      <c r="J84" s="25"/>
    </row>
    <row r="85" spans="6:10" ht="14.5">
      <c r="F85" s="28"/>
      <c r="J85" s="25"/>
    </row>
    <row r="86" spans="6:10" ht="14.5">
      <c r="F86" s="28"/>
      <c r="J86" s="25"/>
    </row>
    <row r="87" spans="6:10" ht="14.5">
      <c r="F87" s="28"/>
      <c r="J87" s="25"/>
    </row>
    <row r="88" spans="6:10" ht="14.5">
      <c r="F88" s="28"/>
      <c r="J88" s="25"/>
    </row>
    <row r="89" spans="6:10" ht="14.5">
      <c r="F89" s="28"/>
      <c r="J89" s="25"/>
    </row>
    <row r="90" spans="6:10" ht="14.5">
      <c r="F90" s="28"/>
      <c r="J90" s="25"/>
    </row>
    <row r="91" spans="6:10" ht="14.5">
      <c r="F91" s="28"/>
      <c r="J91" s="25"/>
    </row>
    <row r="92" spans="6:10" ht="14.5">
      <c r="F92" s="28"/>
      <c r="J92" s="25"/>
    </row>
    <row r="93" spans="6:10" ht="14.5">
      <c r="F93" s="28"/>
      <c r="J93" s="25"/>
    </row>
    <row r="94" spans="6:10" ht="14.5">
      <c r="F94" s="28"/>
      <c r="J94" s="25"/>
    </row>
    <row r="95" spans="6:10" ht="14.5">
      <c r="F95" s="28"/>
      <c r="J95" s="25"/>
    </row>
    <row r="96" spans="6:10" ht="14.5">
      <c r="F96" s="28"/>
      <c r="J96" s="25"/>
    </row>
    <row r="97" spans="6:10" ht="14.5">
      <c r="F97" s="28"/>
      <c r="J97" s="25"/>
    </row>
    <row r="98" spans="6:10" ht="14.5">
      <c r="F98" s="28"/>
      <c r="J98" s="25"/>
    </row>
    <row r="99" spans="6:10" ht="14.5">
      <c r="F99" s="28"/>
      <c r="J99" s="25"/>
    </row>
    <row r="100" spans="6:10" ht="14.5">
      <c r="F100" s="28"/>
      <c r="J100" s="25"/>
    </row>
    <row r="101" spans="6:10" ht="14.5">
      <c r="F101" s="28"/>
      <c r="J101" s="25"/>
    </row>
    <row r="102" spans="6:10" ht="14.5">
      <c r="F102" s="28"/>
      <c r="J102" s="25"/>
    </row>
    <row r="103" spans="6:10" ht="14.5">
      <c r="F103" s="28"/>
      <c r="J103" s="25"/>
    </row>
    <row r="104" spans="6:10" ht="14.5">
      <c r="F104" s="28"/>
      <c r="J104" s="25"/>
    </row>
    <row r="105" spans="6:10" ht="14.5">
      <c r="F105" s="28"/>
      <c r="J105" s="25"/>
    </row>
    <row r="106" spans="6:10" ht="14.5">
      <c r="F106" s="28"/>
      <c r="J106" s="25"/>
    </row>
    <row r="107" spans="6:10" ht="14.5">
      <c r="F107" s="28"/>
      <c r="J107" s="25"/>
    </row>
    <row r="108" spans="6:10" ht="14.5">
      <c r="F108" s="28"/>
      <c r="J108" s="25"/>
    </row>
    <row r="109" spans="6:10" ht="14.5">
      <c r="F109" s="28"/>
      <c r="J109" s="25"/>
    </row>
    <row r="110" spans="6:10" ht="14.5">
      <c r="F110" s="28"/>
      <c r="J110" s="25"/>
    </row>
    <row r="111" spans="6:10" ht="14.5">
      <c r="F111" s="28"/>
      <c r="J111" s="25"/>
    </row>
    <row r="112" spans="6:10" ht="14.5">
      <c r="F112" s="28"/>
      <c r="J112" s="25"/>
    </row>
    <row r="113" spans="6:10" ht="14.5">
      <c r="F113" s="28"/>
      <c r="J113" s="25"/>
    </row>
    <row r="114" spans="6:10" ht="14.5">
      <c r="F114" s="28"/>
      <c r="J114" s="25"/>
    </row>
    <row r="115" spans="6:10" ht="14.5">
      <c r="F115" s="28"/>
      <c r="J115" s="25"/>
    </row>
    <row r="116" spans="6:10" ht="14.5">
      <c r="F116" s="28"/>
      <c r="J116" s="25"/>
    </row>
    <row r="117" spans="6:10" ht="14.5">
      <c r="F117" s="28"/>
      <c r="J117" s="25"/>
    </row>
    <row r="118" spans="6:10" ht="14.5">
      <c r="F118" s="28"/>
      <c r="J118" s="25"/>
    </row>
    <row r="119" spans="6:10" ht="14.5">
      <c r="F119" s="28"/>
      <c r="J119" s="25"/>
    </row>
    <row r="120" spans="6:10" ht="14.5">
      <c r="F120" s="28"/>
      <c r="J120" s="25"/>
    </row>
    <row r="121" spans="6:10" ht="14.5">
      <c r="F121" s="28"/>
      <c r="J121" s="25"/>
    </row>
    <row r="122" spans="6:10" ht="14.5">
      <c r="F122" s="28"/>
      <c r="J122" s="25"/>
    </row>
    <row r="123" spans="6:10" ht="14.5">
      <c r="F123" s="28"/>
      <c r="J123" s="25"/>
    </row>
    <row r="124" spans="6:10" ht="14.5">
      <c r="F124" s="28"/>
      <c r="J124" s="25"/>
    </row>
    <row r="125" spans="6:10" ht="14.5">
      <c r="F125" s="28"/>
      <c r="J125" s="25"/>
    </row>
    <row r="126" spans="6:10" ht="14.5">
      <c r="F126" s="28"/>
      <c r="J126" s="25"/>
    </row>
    <row r="127" spans="6:10" ht="14.5">
      <c r="F127" s="28"/>
      <c r="J127" s="25"/>
    </row>
    <row r="128" spans="6:10" ht="14.5">
      <c r="F128" s="28"/>
      <c r="J128" s="25"/>
    </row>
    <row r="129" spans="6:10" ht="14.5">
      <c r="F129" s="28"/>
      <c r="J129" s="25"/>
    </row>
    <row r="130" spans="6:10" ht="14.5">
      <c r="F130" s="28"/>
      <c r="J130" s="25"/>
    </row>
    <row r="131" spans="6:10" ht="14.5">
      <c r="F131" s="28"/>
      <c r="J131" s="25"/>
    </row>
    <row r="132" spans="6:10" ht="14.5">
      <c r="F132" s="28"/>
      <c r="J132" s="25"/>
    </row>
    <row r="133" spans="6:10" ht="14.5">
      <c r="F133" s="28"/>
      <c r="J133" s="25"/>
    </row>
    <row r="134" spans="6:10" ht="14.5">
      <c r="F134" s="28"/>
      <c r="J134" s="25"/>
    </row>
    <row r="135" spans="6:10" ht="14.5">
      <c r="F135" s="28"/>
      <c r="J135" s="25"/>
    </row>
    <row r="136" spans="6:10" ht="14.5">
      <c r="F136" s="28"/>
      <c r="J136" s="25"/>
    </row>
    <row r="137" spans="6:10" ht="14.5">
      <c r="F137" s="28"/>
      <c r="J137" s="25"/>
    </row>
    <row r="138" spans="6:10" ht="14.5">
      <c r="F138" s="28"/>
      <c r="J138" s="25"/>
    </row>
    <row r="139" spans="6:10" ht="14.5">
      <c r="F139" s="28"/>
      <c r="J139" s="25"/>
    </row>
    <row r="140" spans="6:10" ht="14.5">
      <c r="F140" s="28"/>
      <c r="J140" s="25"/>
    </row>
    <row r="141" spans="6:10" ht="14.5">
      <c r="F141" s="28"/>
      <c r="J141" s="25"/>
    </row>
    <row r="142" spans="6:10" ht="14.5">
      <c r="F142" s="28"/>
      <c r="J142" s="25"/>
    </row>
    <row r="143" spans="6:10" ht="14.5">
      <c r="F143" s="28"/>
      <c r="J143" s="25"/>
    </row>
    <row r="144" spans="6:10" ht="14.5">
      <c r="F144" s="28"/>
      <c r="J144" s="25"/>
    </row>
    <row r="145" spans="6:10" ht="14.5">
      <c r="F145" s="28"/>
      <c r="J145" s="25"/>
    </row>
    <row r="146" spans="6:10" ht="14.5">
      <c r="F146" s="28"/>
      <c r="J146" s="25"/>
    </row>
    <row r="147" spans="6:10" ht="14.5">
      <c r="F147" s="28"/>
      <c r="J147" s="25"/>
    </row>
    <row r="148" spans="6:10" ht="14.5">
      <c r="F148" s="28"/>
      <c r="J148" s="25"/>
    </row>
    <row r="149" spans="6:10" ht="14.5">
      <c r="F149" s="28"/>
      <c r="J149" s="25"/>
    </row>
    <row r="150" spans="6:10" ht="14.5">
      <c r="F150" s="28"/>
      <c r="J150" s="25"/>
    </row>
    <row r="151" spans="6:10" ht="14.5">
      <c r="F151" s="28"/>
      <c r="J151" s="25"/>
    </row>
    <row r="152" spans="6:10" ht="14.5">
      <c r="F152" s="28"/>
      <c r="J152" s="25"/>
    </row>
    <row r="153" spans="6:10" ht="14.5">
      <c r="F153" s="28"/>
      <c r="J153" s="25"/>
    </row>
    <row r="154" spans="6:10" ht="14.5">
      <c r="F154" s="28"/>
      <c r="J154" s="25"/>
    </row>
    <row r="155" spans="6:10" ht="14.5">
      <c r="F155" s="28"/>
      <c r="J155" s="25"/>
    </row>
    <row r="156" spans="6:10" ht="14.5">
      <c r="F156" s="28"/>
      <c r="J156" s="25"/>
    </row>
    <row r="157" spans="6:10" ht="14.5">
      <c r="F157" s="28"/>
      <c r="J157" s="25"/>
    </row>
    <row r="158" spans="6:10" ht="14.5">
      <c r="F158" s="28"/>
      <c r="J158" s="25"/>
    </row>
    <row r="159" spans="6:10" ht="14.5">
      <c r="F159" s="28"/>
      <c r="J159" s="25"/>
    </row>
    <row r="160" spans="6:10" ht="14.5">
      <c r="F160" s="28"/>
      <c r="J160" s="25"/>
    </row>
    <row r="161" spans="6:10" ht="14.5">
      <c r="F161" s="28"/>
      <c r="J161" s="25"/>
    </row>
    <row r="162" spans="6:10" ht="14.5">
      <c r="F162" s="28"/>
      <c r="J162" s="25"/>
    </row>
    <row r="163" spans="6:10" ht="14.5">
      <c r="F163" s="28"/>
      <c r="J163" s="25"/>
    </row>
    <row r="164" spans="6:10" ht="14.5">
      <c r="F164" s="28"/>
      <c r="J164" s="25"/>
    </row>
    <row r="165" spans="6:10" ht="14.5">
      <c r="F165" s="28"/>
      <c r="J165" s="25"/>
    </row>
    <row r="166" spans="6:10" ht="14.5">
      <c r="F166" s="28"/>
      <c r="J166" s="25"/>
    </row>
    <row r="167" spans="6:10" ht="14.5">
      <c r="F167" s="28"/>
      <c r="J167" s="25"/>
    </row>
    <row r="168" spans="6:10" ht="14.5">
      <c r="F168" s="28"/>
      <c r="J168" s="25"/>
    </row>
    <row r="169" spans="6:10" ht="14.5">
      <c r="F169" s="28"/>
      <c r="J169" s="25"/>
    </row>
    <row r="170" spans="6:10" ht="14.5">
      <c r="F170" s="28"/>
      <c r="J170" s="25"/>
    </row>
    <row r="171" spans="6:10" ht="14.5">
      <c r="F171" s="28"/>
      <c r="J171" s="25"/>
    </row>
    <row r="172" spans="6:10" ht="14.5">
      <c r="F172" s="28"/>
      <c r="J172" s="25"/>
    </row>
    <row r="173" spans="6:10" ht="14.5">
      <c r="F173" s="28"/>
      <c r="J173" s="25"/>
    </row>
    <row r="174" spans="6:10" ht="14.5">
      <c r="F174" s="28"/>
      <c r="J174" s="25"/>
    </row>
    <row r="175" spans="6:10" ht="14.5">
      <c r="F175" s="28"/>
      <c r="J175" s="25"/>
    </row>
    <row r="176" spans="6:10" ht="14.5">
      <c r="F176" s="28"/>
      <c r="J176" s="25"/>
    </row>
    <row r="177" spans="6:10" ht="14.5">
      <c r="F177" s="28"/>
      <c r="J177" s="25"/>
    </row>
    <row r="178" spans="6:10" ht="14.5">
      <c r="F178" s="28"/>
      <c r="J178" s="25"/>
    </row>
    <row r="179" spans="6:10" ht="14.5">
      <c r="F179" s="28"/>
      <c r="J179" s="25"/>
    </row>
    <row r="180" spans="6:10" ht="14.5">
      <c r="F180" s="28"/>
      <c r="J180" s="25"/>
    </row>
    <row r="181" spans="6:10" ht="14.5">
      <c r="F181" s="28"/>
      <c r="J181" s="25"/>
    </row>
    <row r="182" spans="6:10" ht="14.5">
      <c r="F182" s="28"/>
      <c r="J182" s="25"/>
    </row>
    <row r="183" spans="6:10" ht="14.5">
      <c r="F183" s="28"/>
      <c r="J183" s="25"/>
    </row>
    <row r="184" spans="6:10" ht="14.5">
      <c r="F184" s="28"/>
      <c r="J184" s="25"/>
    </row>
    <row r="185" spans="6:10" ht="14.5">
      <c r="F185" s="28"/>
      <c r="J185" s="25"/>
    </row>
    <row r="186" spans="6:10" ht="14.5">
      <c r="F186" s="28"/>
      <c r="J186" s="25"/>
    </row>
    <row r="187" spans="6:10" ht="14.5">
      <c r="F187" s="28"/>
      <c r="J187" s="25"/>
    </row>
    <row r="188" spans="6:10" ht="14.5">
      <c r="F188" s="28"/>
      <c r="J188" s="25"/>
    </row>
    <row r="189" spans="6:10" ht="14.5">
      <c r="F189" s="28"/>
      <c r="J189" s="25"/>
    </row>
    <row r="190" spans="6:10" ht="14.5">
      <c r="F190" s="28"/>
      <c r="J190" s="25"/>
    </row>
    <row r="191" spans="6:10" ht="14.5">
      <c r="F191" s="28"/>
      <c r="J191" s="25"/>
    </row>
    <row r="192" spans="6:10" ht="14.5">
      <c r="F192" s="28"/>
      <c r="J192" s="25"/>
    </row>
    <row r="193" spans="6:10" ht="14.5">
      <c r="F193" s="28"/>
      <c r="J193" s="25"/>
    </row>
    <row r="194" spans="6:10" ht="14.5">
      <c r="F194" s="28"/>
      <c r="J194" s="25"/>
    </row>
    <row r="195" spans="6:10" ht="14.5">
      <c r="F195" s="28"/>
      <c r="J195" s="25"/>
    </row>
    <row r="196" spans="6:10" ht="14.5">
      <c r="F196" s="28"/>
      <c r="J196" s="25"/>
    </row>
    <row r="197" spans="6:10" ht="14.5">
      <c r="F197" s="28"/>
      <c r="J197" s="25"/>
    </row>
    <row r="198" spans="6:10" ht="14.5">
      <c r="F198" s="28"/>
      <c r="J198" s="25"/>
    </row>
    <row r="199" spans="6:10" ht="14.5">
      <c r="F199" s="28"/>
      <c r="J199" s="25"/>
    </row>
    <row r="200" spans="6:10" ht="14.5">
      <c r="F200" s="28"/>
      <c r="J200" s="25"/>
    </row>
    <row r="201" spans="6:10" ht="14.5">
      <c r="F201" s="28"/>
      <c r="J201" s="25"/>
    </row>
    <row r="202" spans="6:10" ht="14.5">
      <c r="F202" s="28"/>
      <c r="J202" s="25"/>
    </row>
    <row r="203" spans="6:10" ht="14.5">
      <c r="F203" s="28"/>
      <c r="J203" s="25"/>
    </row>
    <row r="204" spans="6:10" ht="14.5">
      <c r="F204" s="28"/>
      <c r="J204" s="25"/>
    </row>
    <row r="205" spans="6:10" ht="14.5">
      <c r="F205" s="28"/>
      <c r="J205" s="25"/>
    </row>
    <row r="206" spans="6:10" ht="14.5">
      <c r="F206" s="28"/>
      <c r="J206" s="25"/>
    </row>
    <row r="207" spans="6:10" ht="14.5">
      <c r="F207" s="28"/>
      <c r="J207" s="25"/>
    </row>
    <row r="208" spans="6:10" ht="14.5">
      <c r="F208" s="28"/>
      <c r="J208" s="25"/>
    </row>
    <row r="209" spans="6:10" ht="14.5">
      <c r="F209" s="28"/>
      <c r="J209" s="25"/>
    </row>
    <row r="210" spans="6:10" ht="14.5">
      <c r="F210" s="28"/>
      <c r="J210" s="25"/>
    </row>
    <row r="211" spans="6:10" ht="14.5">
      <c r="F211" s="28"/>
      <c r="J211" s="25"/>
    </row>
    <row r="212" spans="6:10" ht="14.5">
      <c r="F212" s="28"/>
      <c r="J212" s="25"/>
    </row>
    <row r="213" spans="6:10" ht="14.5">
      <c r="F213" s="28"/>
      <c r="J213" s="25"/>
    </row>
    <row r="214" spans="6:10" ht="14.5">
      <c r="F214" s="28"/>
      <c r="J214" s="25"/>
    </row>
    <row r="215" spans="6:10" ht="14.5">
      <c r="F215" s="28"/>
      <c r="J215" s="25"/>
    </row>
    <row r="216" spans="6:10" ht="14.5">
      <c r="F216" s="28"/>
      <c r="J216" s="25"/>
    </row>
    <row r="217" spans="6:10" ht="14.5">
      <c r="F217" s="28"/>
      <c r="J217" s="25"/>
    </row>
    <row r="218" spans="6:10" ht="14.5">
      <c r="F218" s="28"/>
      <c r="J218" s="25"/>
    </row>
    <row r="219" spans="6:10" ht="14.5">
      <c r="F219" s="28"/>
      <c r="J219" s="25"/>
    </row>
    <row r="220" spans="6:10" ht="14.5">
      <c r="F220" s="28"/>
      <c r="J220" s="25"/>
    </row>
    <row r="221" spans="6:10" ht="14.5">
      <c r="F221" s="28"/>
      <c r="J221" s="25"/>
    </row>
    <row r="222" spans="6:10" ht="14.5">
      <c r="F222" s="28"/>
      <c r="J222" s="25"/>
    </row>
    <row r="223" spans="6:10" ht="14.5">
      <c r="F223" s="28"/>
      <c r="J223" s="25"/>
    </row>
    <row r="224" spans="6:10" ht="14.5">
      <c r="F224" s="28"/>
      <c r="J224" s="25"/>
    </row>
    <row r="225" spans="6:10" ht="14.5">
      <c r="F225" s="28"/>
      <c r="J225" s="25"/>
    </row>
    <row r="226" spans="6:10" ht="14.5">
      <c r="F226" s="28"/>
      <c r="J226" s="25"/>
    </row>
    <row r="227" spans="6:10" ht="14.5">
      <c r="F227" s="28"/>
      <c r="J227" s="25"/>
    </row>
    <row r="228" spans="6:10" ht="14.5">
      <c r="F228" s="28"/>
      <c r="J228" s="25"/>
    </row>
    <row r="229" spans="6:10" ht="14.5">
      <c r="F229" s="28"/>
      <c r="J229" s="25"/>
    </row>
    <row r="230" spans="6:10" ht="14.5">
      <c r="F230" s="28"/>
      <c r="J230" s="25"/>
    </row>
    <row r="231" spans="6:10" ht="14.5">
      <c r="F231" s="28"/>
      <c r="J231" s="25"/>
    </row>
    <row r="232" spans="6:10" ht="14.5">
      <c r="F232" s="28"/>
      <c r="J232" s="25"/>
    </row>
    <row r="233" spans="6:10" ht="14.5">
      <c r="F233" s="28"/>
      <c r="J233" s="25"/>
    </row>
    <row r="234" spans="6:10" ht="14.5">
      <c r="F234" s="28"/>
      <c r="J234" s="25"/>
    </row>
    <row r="235" spans="6:10" ht="14.5">
      <c r="F235" s="28"/>
      <c r="J235" s="25"/>
    </row>
    <row r="236" spans="6:10" ht="14.5">
      <c r="F236" s="28"/>
      <c r="J236" s="25"/>
    </row>
    <row r="237" spans="6:10" ht="14.5">
      <c r="F237" s="28"/>
      <c r="J237" s="25"/>
    </row>
    <row r="238" spans="6:10" ht="14.5">
      <c r="F238" s="28"/>
      <c r="J238" s="25"/>
    </row>
    <row r="239" spans="6:10" ht="14.5">
      <c r="F239" s="28"/>
      <c r="J239" s="25"/>
    </row>
    <row r="240" spans="6:10" ht="14.5">
      <c r="F240" s="28"/>
      <c r="J240" s="25"/>
    </row>
    <row r="241" spans="6:10" ht="14.5">
      <c r="F241" s="28"/>
      <c r="J241" s="25"/>
    </row>
    <row r="242" spans="6:10" ht="14.5">
      <c r="F242" s="28"/>
      <c r="J242" s="25"/>
    </row>
    <row r="243" spans="6:10" ht="14.5">
      <c r="F243" s="28"/>
      <c r="J243" s="25"/>
    </row>
    <row r="244" spans="6:10" ht="14.5">
      <c r="F244" s="28"/>
      <c r="J244" s="25"/>
    </row>
    <row r="245" spans="6:10" ht="14.5">
      <c r="F245" s="28"/>
      <c r="J245" s="25"/>
    </row>
    <row r="246" spans="6:10" ht="14.5">
      <c r="F246" s="28"/>
      <c r="J246" s="25"/>
    </row>
    <row r="247" spans="6:10" ht="14.5">
      <c r="F247" s="28"/>
      <c r="J247" s="25"/>
    </row>
    <row r="248" spans="6:10" ht="14.5">
      <c r="F248" s="28"/>
      <c r="J248" s="25"/>
    </row>
    <row r="249" spans="6:10" ht="14.5">
      <c r="F249" s="28"/>
      <c r="J249" s="25"/>
    </row>
    <row r="250" spans="6:10" ht="14.5">
      <c r="F250" s="28"/>
      <c r="J250" s="25"/>
    </row>
    <row r="251" spans="6:10" ht="14.5">
      <c r="F251" s="28"/>
      <c r="J251" s="25"/>
    </row>
    <row r="252" spans="6:10" ht="14.5">
      <c r="F252" s="28"/>
      <c r="J252" s="25"/>
    </row>
    <row r="253" spans="6:10" ht="14.5">
      <c r="F253" s="28"/>
      <c r="J253" s="25"/>
    </row>
    <row r="254" spans="6:10" ht="14.5">
      <c r="F254" s="28"/>
      <c r="J254" s="25"/>
    </row>
    <row r="255" spans="6:10" ht="14.5">
      <c r="F255" s="28"/>
      <c r="J255" s="25"/>
    </row>
    <row r="256" spans="6:10" ht="14.5">
      <c r="F256" s="28"/>
      <c r="J256" s="25"/>
    </row>
    <row r="257" spans="6:10" ht="14.5">
      <c r="F257" s="28"/>
      <c r="J257" s="25"/>
    </row>
    <row r="258" spans="6:10" ht="14.5">
      <c r="F258" s="28"/>
      <c r="J258" s="25"/>
    </row>
    <row r="259" spans="6:10" ht="14.5">
      <c r="F259" s="28"/>
      <c r="J259" s="25"/>
    </row>
    <row r="260" spans="6:10" ht="14.5">
      <c r="F260" s="28"/>
      <c r="J260" s="25"/>
    </row>
    <row r="261" spans="6:10" ht="14.5">
      <c r="F261" s="28"/>
      <c r="J261" s="25"/>
    </row>
    <row r="262" spans="6:10" ht="14.5">
      <c r="F262" s="28"/>
      <c r="J262" s="25"/>
    </row>
    <row r="263" spans="6:10" ht="14.5">
      <c r="F263" s="28"/>
      <c r="J263" s="25"/>
    </row>
    <row r="264" spans="6:10" ht="14.5">
      <c r="F264" s="28"/>
      <c r="J264" s="25"/>
    </row>
    <row r="265" spans="6:10" ht="14.5">
      <c r="F265" s="28"/>
      <c r="J265" s="25"/>
    </row>
    <row r="266" spans="6:10" ht="14.5">
      <c r="F266" s="28"/>
      <c r="J266" s="25"/>
    </row>
    <row r="267" spans="6:10" ht="14.5">
      <c r="F267" s="28"/>
      <c r="J267" s="25"/>
    </row>
    <row r="268" spans="6:10" ht="14.5">
      <c r="F268" s="28"/>
      <c r="J268" s="25"/>
    </row>
    <row r="269" spans="6:10" ht="14.5">
      <c r="F269" s="28"/>
      <c r="J269" s="25"/>
    </row>
    <row r="270" spans="6:10" ht="14.5">
      <c r="F270" s="28"/>
      <c r="J270" s="25"/>
    </row>
    <row r="271" spans="6:10" ht="14.5">
      <c r="F271" s="28"/>
      <c r="J271" s="25"/>
    </row>
    <row r="272" spans="6:10" ht="14.5">
      <c r="F272" s="28"/>
      <c r="J272" s="25"/>
    </row>
    <row r="273" spans="6:10" ht="14.5">
      <c r="F273" s="28"/>
      <c r="J273" s="25"/>
    </row>
    <row r="274" spans="6:10" ht="14.5">
      <c r="F274" s="28"/>
      <c r="J274" s="25"/>
    </row>
    <row r="275" spans="6:10" ht="14.5">
      <c r="F275" s="28"/>
      <c r="J275" s="25"/>
    </row>
    <row r="276" spans="6:10" ht="14.5">
      <c r="F276" s="28"/>
      <c r="J276" s="25"/>
    </row>
    <row r="277" spans="6:10" ht="14.5">
      <c r="F277" s="28"/>
      <c r="J277" s="25"/>
    </row>
    <row r="278" spans="6:10" ht="14.5">
      <c r="F278" s="28"/>
      <c r="J278" s="25"/>
    </row>
    <row r="279" spans="6:10" ht="14.5">
      <c r="F279" s="28"/>
      <c r="J279" s="25"/>
    </row>
    <row r="280" spans="6:10" ht="14.5">
      <c r="F280" s="28"/>
      <c r="J280" s="25"/>
    </row>
    <row r="281" spans="6:10" ht="14.5">
      <c r="F281" s="28"/>
      <c r="J281" s="25"/>
    </row>
    <row r="282" spans="6:10" ht="14.5">
      <c r="F282" s="28"/>
      <c r="J282" s="25"/>
    </row>
    <row r="283" spans="6:10" ht="14.5">
      <c r="F283" s="28"/>
      <c r="J283" s="25"/>
    </row>
    <row r="284" spans="6:10" ht="14.5">
      <c r="F284" s="28"/>
      <c r="J284" s="25"/>
    </row>
    <row r="285" spans="6:10" ht="14.5">
      <c r="F285" s="28"/>
      <c r="J285" s="25"/>
    </row>
    <row r="286" spans="6:10" ht="14.5">
      <c r="F286" s="28"/>
      <c r="J286" s="25"/>
    </row>
    <row r="287" spans="6:10" ht="14.5">
      <c r="F287" s="28"/>
      <c r="J287" s="25"/>
    </row>
    <row r="288" spans="6:10" ht="14.5">
      <c r="F288" s="28"/>
      <c r="J288" s="25"/>
    </row>
    <row r="289" spans="6:10" ht="14.5">
      <c r="F289" s="28"/>
      <c r="J289" s="25"/>
    </row>
    <row r="290" spans="6:10" ht="14.5">
      <c r="F290" s="28"/>
      <c r="J290" s="25"/>
    </row>
    <row r="291" spans="6:10" ht="14.5">
      <c r="F291" s="28"/>
      <c r="J291" s="25"/>
    </row>
    <row r="292" spans="6:10" ht="14.5">
      <c r="F292" s="28"/>
      <c r="J292" s="25"/>
    </row>
    <row r="293" spans="6:10" ht="14.5">
      <c r="F293" s="28"/>
      <c r="J293" s="25"/>
    </row>
    <row r="294" spans="6:10" ht="14.5">
      <c r="F294" s="28"/>
      <c r="J294" s="25"/>
    </row>
    <row r="295" spans="6:10" ht="14.5">
      <c r="F295" s="28"/>
      <c r="J295" s="25"/>
    </row>
    <row r="296" spans="6:10" ht="14.5">
      <c r="F296" s="28"/>
      <c r="J296" s="25"/>
    </row>
    <row r="297" spans="6:10" ht="14.5">
      <c r="F297" s="28"/>
      <c r="J297" s="25"/>
    </row>
    <row r="298" spans="6:10" ht="14.5">
      <c r="F298" s="28"/>
      <c r="J298" s="25"/>
    </row>
    <row r="299" spans="6:10" ht="14.5">
      <c r="F299" s="28"/>
      <c r="J299" s="25"/>
    </row>
    <row r="300" spans="6:10" ht="14.5">
      <c r="F300" s="28"/>
      <c r="J300" s="25"/>
    </row>
    <row r="301" spans="6:10" ht="14.5">
      <c r="F301" s="28"/>
      <c r="J301" s="25"/>
    </row>
    <row r="302" spans="6:10" ht="14.5">
      <c r="F302" s="28"/>
      <c r="J302" s="25"/>
    </row>
    <row r="303" spans="6:10" ht="14.5">
      <c r="F303" s="28"/>
      <c r="J303" s="25"/>
    </row>
    <row r="304" spans="6:10" ht="14.5">
      <c r="F304" s="28"/>
      <c r="J304" s="25"/>
    </row>
    <row r="305" spans="6:10" ht="14.5">
      <c r="F305" s="28"/>
      <c r="J305" s="25"/>
    </row>
    <row r="306" spans="6:10" ht="14.5">
      <c r="F306" s="28"/>
      <c r="J306" s="25"/>
    </row>
    <row r="307" spans="6:10" ht="14.5">
      <c r="F307" s="28"/>
      <c r="J307" s="25"/>
    </row>
    <row r="308" spans="6:10" ht="14.5">
      <c r="F308" s="28"/>
      <c r="J308" s="25"/>
    </row>
    <row r="309" spans="6:10" ht="14.5">
      <c r="F309" s="28"/>
      <c r="J309" s="25"/>
    </row>
    <row r="310" spans="6:10" ht="14.5">
      <c r="F310" s="28"/>
      <c r="J310" s="25"/>
    </row>
    <row r="311" spans="6:10" ht="14.5">
      <c r="F311" s="28"/>
      <c r="J311" s="25"/>
    </row>
    <row r="312" spans="6:10" ht="14.5">
      <c r="F312" s="28"/>
      <c r="J312" s="25"/>
    </row>
    <row r="313" spans="6:10" ht="14.5">
      <c r="F313" s="28"/>
      <c r="J313" s="25"/>
    </row>
    <row r="314" spans="6:10" ht="14.5">
      <c r="F314" s="28"/>
      <c r="J314" s="25"/>
    </row>
    <row r="315" spans="6:10" ht="14.5">
      <c r="F315" s="28"/>
      <c r="J315" s="25"/>
    </row>
    <row r="316" spans="6:10" ht="14.5">
      <c r="F316" s="28"/>
      <c r="J316" s="25"/>
    </row>
    <row r="317" spans="6:10" ht="14.5">
      <c r="F317" s="28"/>
      <c r="J317" s="25"/>
    </row>
    <row r="318" spans="6:10" ht="14.5">
      <c r="F318" s="28"/>
      <c r="J318" s="25"/>
    </row>
    <row r="319" spans="6:10" ht="14.5">
      <c r="F319" s="28"/>
      <c r="J319" s="25"/>
    </row>
    <row r="320" spans="6:10" ht="14.5">
      <c r="F320" s="28"/>
      <c r="J320" s="25"/>
    </row>
    <row r="321" spans="6:10" ht="14.5">
      <c r="F321" s="28"/>
      <c r="J321" s="25"/>
    </row>
    <row r="322" spans="6:10" ht="14.5">
      <c r="F322" s="28"/>
      <c r="J322" s="25"/>
    </row>
    <row r="323" spans="6:10" ht="14.5">
      <c r="F323" s="28"/>
      <c r="J323" s="25"/>
    </row>
    <row r="324" spans="6:10" ht="14.5">
      <c r="F324" s="28"/>
      <c r="J324" s="25"/>
    </row>
    <row r="325" spans="6:10" ht="14.5">
      <c r="F325" s="28"/>
      <c r="J325" s="25"/>
    </row>
    <row r="326" spans="6:10" ht="14.5">
      <c r="F326" s="28"/>
      <c r="J326" s="25"/>
    </row>
    <row r="327" spans="6:10" ht="14.5">
      <c r="F327" s="28"/>
      <c r="J327" s="25"/>
    </row>
    <row r="328" spans="6:10" ht="14.5">
      <c r="F328" s="28"/>
      <c r="J328" s="25"/>
    </row>
    <row r="329" spans="6:10" ht="14.5">
      <c r="F329" s="28"/>
      <c r="J329" s="25"/>
    </row>
    <row r="330" spans="6:10" ht="14.5">
      <c r="F330" s="28"/>
      <c r="J330" s="25"/>
    </row>
    <row r="331" spans="6:10" ht="14.5">
      <c r="F331" s="28"/>
      <c r="J331" s="25"/>
    </row>
    <row r="332" spans="6:10" ht="14.5">
      <c r="F332" s="28"/>
      <c r="J332" s="25"/>
    </row>
    <row r="333" spans="6:10" ht="14.5">
      <c r="F333" s="28"/>
      <c r="J333" s="25"/>
    </row>
    <row r="334" spans="6:10" ht="14.5">
      <c r="F334" s="28"/>
      <c r="J334" s="25"/>
    </row>
    <row r="335" spans="6:10" ht="14.5">
      <c r="F335" s="28"/>
      <c r="J335" s="25"/>
    </row>
    <row r="336" spans="6:10" ht="14.5">
      <c r="F336" s="28"/>
      <c r="J336" s="25"/>
    </row>
    <row r="337" spans="6:10" ht="14.5">
      <c r="F337" s="28"/>
      <c r="J337" s="25"/>
    </row>
    <row r="338" spans="6:10" ht="14.5">
      <c r="F338" s="28"/>
      <c r="J338" s="25"/>
    </row>
    <row r="339" spans="6:10" ht="14.5">
      <c r="F339" s="28"/>
      <c r="J339" s="25"/>
    </row>
    <row r="340" spans="6:10" ht="14.5">
      <c r="F340" s="28"/>
      <c r="J340" s="25"/>
    </row>
    <row r="341" spans="6:10" ht="14.5">
      <c r="F341" s="28"/>
      <c r="J341" s="25"/>
    </row>
    <row r="342" spans="6:10" ht="14.5">
      <c r="F342" s="28"/>
      <c r="J342" s="25"/>
    </row>
    <row r="343" spans="6:10" ht="14.5">
      <c r="F343" s="28"/>
      <c r="J343" s="25"/>
    </row>
    <row r="344" spans="6:10" ht="14.5">
      <c r="F344" s="28"/>
      <c r="J344" s="25"/>
    </row>
    <row r="345" spans="6:10" ht="14.5">
      <c r="F345" s="28"/>
      <c r="J345" s="25"/>
    </row>
    <row r="346" spans="6:10" ht="14.5">
      <c r="F346" s="28"/>
      <c r="J346" s="25"/>
    </row>
    <row r="347" spans="6:10" ht="14.5">
      <c r="F347" s="28"/>
      <c r="J347" s="25"/>
    </row>
    <row r="348" spans="6:10" ht="14.5">
      <c r="F348" s="28"/>
      <c r="J348" s="25"/>
    </row>
    <row r="349" spans="6:10" ht="14.5">
      <c r="F349" s="28"/>
      <c r="J349" s="25"/>
    </row>
    <row r="350" spans="6:10" ht="14.5">
      <c r="F350" s="28"/>
      <c r="J350" s="25"/>
    </row>
    <row r="351" spans="6:10" ht="14.5">
      <c r="F351" s="28"/>
      <c r="J351" s="25"/>
    </row>
    <row r="352" spans="6:10" ht="14.5">
      <c r="F352" s="28"/>
      <c r="J352" s="25"/>
    </row>
    <row r="353" spans="6:10" ht="14.5">
      <c r="F353" s="28"/>
      <c r="J353" s="25"/>
    </row>
    <row r="354" spans="6:10" ht="14.5">
      <c r="F354" s="28"/>
      <c r="J354" s="25"/>
    </row>
    <row r="355" spans="6:10" ht="14.5">
      <c r="F355" s="28"/>
      <c r="J355" s="25"/>
    </row>
    <row r="356" spans="6:10" ht="14.5">
      <c r="F356" s="28"/>
      <c r="J356" s="25"/>
    </row>
    <row r="357" spans="6:10" ht="14.5">
      <c r="F357" s="28"/>
      <c r="J357" s="25"/>
    </row>
    <row r="358" spans="6:10" ht="14.5">
      <c r="F358" s="28"/>
      <c r="J358" s="25"/>
    </row>
    <row r="359" spans="6:10" ht="14.5">
      <c r="F359" s="28"/>
      <c r="J359" s="25"/>
    </row>
    <row r="360" spans="6:10" ht="14.5">
      <c r="F360" s="28"/>
      <c r="J360" s="25"/>
    </row>
    <row r="361" spans="6:10" ht="14.5">
      <c r="F361" s="28"/>
      <c r="J361" s="25"/>
    </row>
    <row r="362" spans="6:10" ht="14.5">
      <c r="F362" s="28"/>
      <c r="J362" s="25"/>
    </row>
    <row r="363" spans="6:10" ht="14.5">
      <c r="F363" s="28"/>
      <c r="J363" s="25"/>
    </row>
    <row r="364" spans="6:10" ht="14.5">
      <c r="F364" s="28"/>
      <c r="J364" s="25"/>
    </row>
    <row r="365" spans="6:10" ht="14.5">
      <c r="F365" s="28"/>
      <c r="J365" s="25"/>
    </row>
    <row r="366" spans="6:10" ht="14.5">
      <c r="F366" s="28"/>
      <c r="J366" s="25"/>
    </row>
    <row r="367" spans="6:10" ht="14.5">
      <c r="F367" s="28"/>
      <c r="J367" s="25"/>
    </row>
    <row r="368" spans="6:10" ht="14.5">
      <c r="F368" s="28"/>
      <c r="J368" s="25"/>
    </row>
    <row r="369" spans="6:10" ht="14.5">
      <c r="F369" s="28"/>
      <c r="J369" s="25"/>
    </row>
    <row r="370" spans="6:10" ht="14.5">
      <c r="F370" s="28"/>
      <c r="J370" s="25"/>
    </row>
    <row r="371" spans="6:10" ht="14.5">
      <c r="F371" s="28"/>
      <c r="J371" s="25"/>
    </row>
    <row r="372" spans="6:10" ht="14.5">
      <c r="F372" s="28"/>
      <c r="J372" s="25"/>
    </row>
    <row r="373" spans="6:10" ht="14.5">
      <c r="F373" s="28"/>
      <c r="J373" s="25"/>
    </row>
    <row r="374" spans="6:10" ht="14.5">
      <c r="F374" s="28"/>
      <c r="J374" s="25"/>
    </row>
    <row r="375" spans="6:10" ht="14.5">
      <c r="F375" s="28"/>
      <c r="J375" s="25"/>
    </row>
    <row r="376" spans="6:10" ht="14.5">
      <c r="F376" s="28"/>
      <c r="J376" s="25"/>
    </row>
    <row r="377" spans="6:10" ht="14.5">
      <c r="F377" s="28"/>
      <c r="J377" s="25"/>
    </row>
    <row r="378" spans="6:10" ht="14.5">
      <c r="F378" s="28"/>
      <c r="J378" s="25"/>
    </row>
    <row r="379" spans="6:10" ht="14.5">
      <c r="F379" s="28"/>
      <c r="J379" s="25"/>
    </row>
    <row r="380" spans="6:10" ht="14.5">
      <c r="F380" s="28"/>
      <c r="J380" s="25"/>
    </row>
    <row r="381" spans="6:10" ht="14.5">
      <c r="F381" s="28"/>
      <c r="J381" s="25"/>
    </row>
    <row r="382" spans="6:10" ht="14.5">
      <c r="F382" s="28"/>
      <c r="J382" s="25"/>
    </row>
    <row r="383" spans="6:10" ht="14.5">
      <c r="F383" s="28"/>
      <c r="J383" s="25"/>
    </row>
    <row r="384" spans="6:10" ht="14.5">
      <c r="F384" s="28"/>
      <c r="J384" s="25"/>
    </row>
    <row r="385" spans="6:10" ht="14.5">
      <c r="F385" s="28"/>
      <c r="J385" s="25"/>
    </row>
    <row r="386" spans="6:10" ht="14.5">
      <c r="F386" s="28"/>
      <c r="J386" s="25"/>
    </row>
    <row r="387" spans="6:10" ht="14.5">
      <c r="F387" s="28"/>
      <c r="J387" s="25"/>
    </row>
    <row r="388" spans="6:10" ht="14.5">
      <c r="F388" s="28"/>
      <c r="J388" s="25"/>
    </row>
    <row r="389" spans="6:10" ht="14.5">
      <c r="F389" s="28"/>
      <c r="J389" s="25"/>
    </row>
    <row r="390" spans="6:10" ht="14.5">
      <c r="F390" s="28"/>
      <c r="J390" s="25"/>
    </row>
    <row r="391" spans="6:10" ht="14.5">
      <c r="F391" s="28"/>
      <c r="J391" s="25"/>
    </row>
    <row r="392" spans="6:10" ht="14.5">
      <c r="F392" s="28"/>
      <c r="J392" s="25"/>
    </row>
    <row r="393" spans="6:10" ht="14.5">
      <c r="F393" s="28"/>
      <c r="J393" s="25"/>
    </row>
    <row r="394" spans="6:10" ht="14.5">
      <c r="F394" s="28"/>
      <c r="J394" s="25"/>
    </row>
    <row r="395" spans="6:10" ht="14.5">
      <c r="F395" s="28"/>
      <c r="J395" s="25"/>
    </row>
    <row r="396" spans="6:10" ht="14.5">
      <c r="F396" s="28"/>
      <c r="J396" s="25"/>
    </row>
    <row r="397" spans="6:10" ht="14.5">
      <c r="F397" s="28"/>
      <c r="J397" s="25"/>
    </row>
    <row r="398" spans="6:10" ht="14.5">
      <c r="F398" s="28"/>
      <c r="J398" s="25"/>
    </row>
    <row r="399" spans="6:10" ht="14.5">
      <c r="F399" s="28"/>
      <c r="J399" s="25"/>
    </row>
    <row r="400" spans="6:10" ht="14.5">
      <c r="F400" s="28"/>
      <c r="J400" s="25"/>
    </row>
    <row r="401" spans="6:10" ht="14.5">
      <c r="F401" s="28"/>
      <c r="J401" s="25"/>
    </row>
    <row r="402" spans="6:10" ht="14.5">
      <c r="F402" s="28"/>
      <c r="J402" s="25"/>
    </row>
    <row r="403" spans="6:10" ht="14.5">
      <c r="F403" s="28"/>
      <c r="J403" s="25"/>
    </row>
    <row r="404" spans="6:10" ht="14.5">
      <c r="F404" s="28"/>
      <c r="J404" s="25"/>
    </row>
    <row r="405" spans="6:10" ht="14.5">
      <c r="F405" s="28"/>
      <c r="J405" s="25"/>
    </row>
    <row r="406" spans="6:10" ht="14.5">
      <c r="F406" s="28"/>
      <c r="J406" s="25"/>
    </row>
    <row r="407" spans="6:10" ht="14.5">
      <c r="F407" s="28"/>
      <c r="J407" s="25"/>
    </row>
    <row r="408" spans="6:10" ht="14.5">
      <c r="F408" s="28"/>
      <c r="J408" s="25"/>
    </row>
    <row r="409" spans="6:10" ht="14.5">
      <c r="F409" s="28"/>
      <c r="J409" s="25"/>
    </row>
    <row r="410" spans="6:10" ht="14.5">
      <c r="F410" s="28"/>
      <c r="J410" s="25"/>
    </row>
    <row r="411" spans="6:10" ht="14.5">
      <c r="F411" s="28"/>
      <c r="J411" s="25"/>
    </row>
    <row r="412" spans="6:10" ht="14.5">
      <c r="F412" s="28"/>
      <c r="J412" s="25"/>
    </row>
    <row r="413" spans="6:10" ht="14.5">
      <c r="F413" s="28"/>
      <c r="J413" s="25"/>
    </row>
    <row r="414" spans="6:10" ht="14.5">
      <c r="F414" s="28"/>
      <c r="J414" s="25"/>
    </row>
    <row r="415" spans="6:10" ht="14.5">
      <c r="F415" s="28"/>
      <c r="J415" s="25"/>
    </row>
    <row r="416" spans="6:10" ht="14.5">
      <c r="F416" s="28"/>
      <c r="J416" s="25"/>
    </row>
    <row r="417" spans="6:10" ht="14.5">
      <c r="F417" s="28"/>
      <c r="J417" s="25"/>
    </row>
    <row r="418" spans="6:10" ht="14.5">
      <c r="F418" s="28"/>
      <c r="J418" s="25"/>
    </row>
    <row r="419" spans="6:10" ht="14.5">
      <c r="F419" s="28"/>
      <c r="J419" s="25"/>
    </row>
    <row r="420" spans="6:10" ht="14.5">
      <c r="F420" s="28"/>
      <c r="J420" s="25"/>
    </row>
    <row r="421" spans="6:10" ht="14.5">
      <c r="F421" s="28"/>
      <c r="J421" s="25"/>
    </row>
    <row r="422" spans="6:10" ht="14.5">
      <c r="F422" s="28"/>
      <c r="J422" s="25"/>
    </row>
    <row r="423" spans="6:10" ht="14.5">
      <c r="F423" s="28"/>
      <c r="J423" s="25"/>
    </row>
    <row r="424" spans="6:10" ht="14.5">
      <c r="F424" s="28"/>
      <c r="J424" s="25"/>
    </row>
    <row r="425" spans="6:10" ht="14.5">
      <c r="F425" s="28"/>
      <c r="J425" s="25"/>
    </row>
    <row r="426" spans="6:10" ht="14.5">
      <c r="F426" s="28"/>
      <c r="J426" s="25"/>
    </row>
    <row r="427" spans="6:10" ht="14.5">
      <c r="F427" s="28"/>
      <c r="J427" s="25"/>
    </row>
    <row r="428" spans="6:10" ht="14.5">
      <c r="F428" s="28"/>
      <c r="J428" s="25"/>
    </row>
    <row r="429" spans="6:10" ht="14.5">
      <c r="F429" s="28"/>
      <c r="J429" s="25"/>
    </row>
    <row r="430" spans="6:10" ht="14.5">
      <c r="F430" s="28"/>
      <c r="J430" s="25"/>
    </row>
    <row r="431" spans="6:10" ht="14.5">
      <c r="F431" s="28"/>
      <c r="J431" s="25"/>
    </row>
    <row r="432" spans="6:10" ht="14.5">
      <c r="F432" s="28"/>
      <c r="J432" s="25"/>
    </row>
    <row r="433" spans="6:10" ht="14.5">
      <c r="F433" s="28"/>
      <c r="J433" s="25"/>
    </row>
    <row r="434" spans="6:10" ht="14.5">
      <c r="F434" s="28"/>
      <c r="J434" s="25"/>
    </row>
    <row r="435" spans="6:10" ht="14.5">
      <c r="F435" s="28"/>
      <c r="J435" s="25"/>
    </row>
    <row r="436" spans="6:10" ht="14.5">
      <c r="F436" s="28"/>
      <c r="J436" s="25"/>
    </row>
    <row r="437" spans="6:10" ht="14.5">
      <c r="F437" s="28"/>
      <c r="J437" s="25"/>
    </row>
    <row r="438" spans="6:10" ht="14.5">
      <c r="F438" s="28"/>
      <c r="J438" s="25"/>
    </row>
    <row r="439" spans="6:10" ht="14.5">
      <c r="F439" s="28"/>
      <c r="J439" s="25"/>
    </row>
    <row r="440" spans="6:10" ht="14.5">
      <c r="F440" s="28"/>
      <c r="J440" s="25"/>
    </row>
    <row r="441" spans="6:10" ht="14.5">
      <c r="F441" s="28"/>
      <c r="J441" s="25"/>
    </row>
    <row r="442" spans="6:10" ht="14.5">
      <c r="F442" s="28"/>
      <c r="J442" s="25"/>
    </row>
    <row r="443" spans="6:10" ht="14.5">
      <c r="F443" s="28"/>
      <c r="J443" s="25"/>
    </row>
    <row r="444" spans="6:10" ht="14.5">
      <c r="F444" s="28"/>
      <c r="J444" s="25"/>
    </row>
    <row r="445" spans="6:10" ht="14.5">
      <c r="F445" s="28"/>
      <c r="J445" s="25"/>
    </row>
    <row r="446" spans="6:10" ht="14.5">
      <c r="F446" s="28"/>
      <c r="J446" s="25"/>
    </row>
    <row r="447" spans="6:10" ht="14.5">
      <c r="F447" s="28"/>
      <c r="J447" s="25"/>
    </row>
    <row r="448" spans="6:10" ht="14.5">
      <c r="F448" s="28"/>
      <c r="J448" s="25"/>
    </row>
    <row r="449" spans="6:10" ht="14.5">
      <c r="F449" s="28"/>
      <c r="J449" s="25"/>
    </row>
    <row r="450" spans="6:10" ht="14.5">
      <c r="F450" s="28"/>
      <c r="J450" s="25"/>
    </row>
    <row r="451" spans="6:10" ht="14.5">
      <c r="F451" s="28"/>
      <c r="J451" s="25"/>
    </row>
    <row r="452" spans="6:10" ht="14.5">
      <c r="F452" s="28"/>
      <c r="J452" s="25"/>
    </row>
    <row r="453" spans="6:10" ht="14.5">
      <c r="F453" s="28"/>
      <c r="J453" s="25"/>
    </row>
    <row r="454" spans="6:10" ht="14.5">
      <c r="F454" s="28"/>
      <c r="J454" s="25"/>
    </row>
    <row r="455" spans="6:10" ht="14.5">
      <c r="F455" s="28"/>
      <c r="J455" s="25"/>
    </row>
    <row r="456" spans="6:10" ht="14.5">
      <c r="F456" s="28"/>
      <c r="J456" s="25"/>
    </row>
    <row r="457" spans="6:10" ht="14.5">
      <c r="F457" s="28"/>
      <c r="J457" s="25"/>
    </row>
    <row r="458" spans="6:10" ht="14.5">
      <c r="F458" s="28"/>
      <c r="J458" s="25"/>
    </row>
    <row r="459" spans="6:10" ht="14.5">
      <c r="F459" s="28"/>
      <c r="J459" s="25"/>
    </row>
    <row r="460" spans="6:10" ht="14.5">
      <c r="F460" s="28"/>
      <c r="J460" s="25"/>
    </row>
    <row r="461" spans="6:10" ht="14.5">
      <c r="F461" s="28"/>
      <c r="J461" s="25"/>
    </row>
    <row r="462" spans="6:10" ht="14.5">
      <c r="F462" s="28"/>
      <c r="J462" s="25"/>
    </row>
    <row r="463" spans="6:10" ht="14.5">
      <c r="F463" s="28"/>
      <c r="J463" s="25"/>
    </row>
    <row r="464" spans="6:10" ht="14.5">
      <c r="F464" s="28"/>
      <c r="J464" s="25"/>
    </row>
    <row r="465" spans="6:10" ht="14.5">
      <c r="F465" s="28"/>
      <c r="J465" s="25"/>
    </row>
    <row r="466" spans="6:10" ht="14.5">
      <c r="F466" s="28"/>
      <c r="J466" s="25"/>
    </row>
    <row r="467" spans="6:10" ht="14.5">
      <c r="F467" s="28"/>
      <c r="J467" s="25"/>
    </row>
    <row r="468" spans="6:10" ht="14.5">
      <c r="F468" s="28"/>
      <c r="J468" s="25"/>
    </row>
    <row r="469" spans="6:10" ht="14.5">
      <c r="F469" s="28"/>
      <c r="J469" s="25"/>
    </row>
    <row r="470" spans="6:10" ht="14.5">
      <c r="F470" s="28"/>
      <c r="J470" s="25"/>
    </row>
    <row r="471" spans="6:10" ht="14.5">
      <c r="F471" s="28"/>
      <c r="J471" s="25"/>
    </row>
    <row r="472" spans="6:10" ht="14.5">
      <c r="F472" s="28"/>
      <c r="J472" s="25"/>
    </row>
    <row r="473" spans="6:10" ht="14.5">
      <c r="F473" s="28"/>
      <c r="J473" s="25"/>
    </row>
    <row r="474" spans="6:10" ht="14.5">
      <c r="F474" s="28"/>
      <c r="J474" s="25"/>
    </row>
    <row r="475" spans="6:10" ht="14.5">
      <c r="F475" s="28"/>
      <c r="J475" s="25"/>
    </row>
    <row r="476" spans="6:10" ht="14.5">
      <c r="F476" s="28"/>
      <c r="J476" s="25"/>
    </row>
    <row r="477" spans="6:10" ht="14.5">
      <c r="F477" s="28"/>
      <c r="J477" s="25"/>
    </row>
    <row r="478" spans="6:10" ht="14.5">
      <c r="F478" s="28"/>
      <c r="J478" s="25"/>
    </row>
    <row r="479" spans="6:10" ht="14.5">
      <c r="F479" s="28"/>
      <c r="J479" s="25"/>
    </row>
    <row r="480" spans="6:10" ht="14.5">
      <c r="F480" s="28"/>
      <c r="J480" s="25"/>
    </row>
    <row r="481" spans="6:10" ht="14.5">
      <c r="F481" s="28"/>
      <c r="J481" s="25"/>
    </row>
    <row r="482" spans="6:10" ht="14.5">
      <c r="F482" s="28"/>
      <c r="J482" s="25"/>
    </row>
    <row r="483" spans="6:10" ht="14.5">
      <c r="F483" s="28"/>
      <c r="J483" s="25"/>
    </row>
    <row r="484" spans="6:10" ht="14.5">
      <c r="F484" s="28"/>
      <c r="J484" s="25"/>
    </row>
    <row r="485" spans="6:10" ht="14.5">
      <c r="F485" s="28"/>
      <c r="J485" s="25"/>
    </row>
    <row r="486" spans="6:10" ht="14.5">
      <c r="F486" s="28"/>
      <c r="J486" s="25"/>
    </row>
    <row r="487" spans="6:10" ht="14.5">
      <c r="F487" s="28"/>
      <c r="J487" s="25"/>
    </row>
    <row r="488" spans="6:10" ht="14.5">
      <c r="F488" s="28"/>
      <c r="J488" s="25"/>
    </row>
    <row r="489" spans="6:10" ht="14.5">
      <c r="F489" s="28"/>
      <c r="J489" s="25"/>
    </row>
    <row r="490" spans="6:10" ht="14.5">
      <c r="F490" s="28"/>
      <c r="J490" s="25"/>
    </row>
    <row r="491" spans="6:10" ht="14.5">
      <c r="F491" s="28"/>
      <c r="J491" s="25"/>
    </row>
    <row r="492" spans="6:10" ht="14.5">
      <c r="F492" s="28"/>
      <c r="J492" s="25"/>
    </row>
    <row r="493" spans="6:10" ht="14.5">
      <c r="F493" s="28"/>
      <c r="J493" s="25"/>
    </row>
    <row r="494" spans="6:10" ht="14.5">
      <c r="F494" s="28"/>
      <c r="J494" s="25"/>
    </row>
    <row r="495" spans="6:10" ht="14.5">
      <c r="F495" s="28"/>
      <c r="J495" s="25"/>
    </row>
    <row r="496" spans="6:10" ht="14.5">
      <c r="F496" s="28"/>
      <c r="J496" s="25"/>
    </row>
    <row r="497" spans="6:10" ht="14.5">
      <c r="F497" s="28"/>
      <c r="J497" s="25"/>
    </row>
    <row r="498" spans="6:10" ht="14.5">
      <c r="F498" s="28"/>
      <c r="J498" s="25"/>
    </row>
    <row r="499" spans="6:10" ht="14.5">
      <c r="F499" s="28"/>
      <c r="J499" s="25"/>
    </row>
    <row r="500" spans="6:10" ht="14.5">
      <c r="F500" s="28"/>
      <c r="J500" s="25"/>
    </row>
    <row r="501" spans="6:10" ht="14.5">
      <c r="F501" s="28"/>
      <c r="J501" s="25"/>
    </row>
    <row r="502" spans="6:10" ht="14.5">
      <c r="F502" s="28"/>
      <c r="J502" s="25"/>
    </row>
    <row r="503" spans="6:10" ht="14.5">
      <c r="F503" s="28"/>
      <c r="J503" s="25"/>
    </row>
    <row r="504" spans="6:10" ht="14.5">
      <c r="F504" s="28"/>
      <c r="J504" s="25"/>
    </row>
    <row r="505" spans="6:10" ht="14.5">
      <c r="F505" s="28"/>
      <c r="J505" s="25"/>
    </row>
    <row r="506" spans="6:10" ht="14.5">
      <c r="F506" s="28"/>
      <c r="J506" s="25"/>
    </row>
    <row r="507" spans="6:10" ht="14.5">
      <c r="F507" s="28"/>
      <c r="J507" s="25"/>
    </row>
    <row r="508" spans="6:10" ht="14.5">
      <c r="F508" s="28"/>
      <c r="J508" s="25"/>
    </row>
    <row r="509" spans="6:10" ht="14.5">
      <c r="F509" s="28"/>
      <c r="J509" s="25"/>
    </row>
    <row r="510" spans="6:10" ht="14.5">
      <c r="F510" s="28"/>
      <c r="J510" s="25"/>
    </row>
    <row r="511" spans="6:10" ht="14.5">
      <c r="F511" s="28"/>
      <c r="J511" s="25"/>
    </row>
    <row r="512" spans="6:10" ht="14.5">
      <c r="F512" s="28"/>
      <c r="J512" s="25"/>
    </row>
    <row r="513" spans="6:10" ht="14.5">
      <c r="F513" s="28"/>
      <c r="J513" s="25"/>
    </row>
    <row r="514" spans="6:10" ht="14.5">
      <c r="F514" s="28"/>
      <c r="J514" s="25"/>
    </row>
    <row r="515" spans="6:10" ht="14.5">
      <c r="F515" s="28"/>
      <c r="J515" s="25"/>
    </row>
    <row r="516" spans="6:10" ht="14.5">
      <c r="F516" s="28"/>
      <c r="J516" s="25"/>
    </row>
    <row r="517" spans="6:10" ht="14.5">
      <c r="F517" s="28"/>
      <c r="J517" s="25"/>
    </row>
    <row r="518" spans="6:10" ht="14.5">
      <c r="F518" s="28"/>
      <c r="J518" s="25"/>
    </row>
    <row r="519" spans="6:10" ht="14.5">
      <c r="F519" s="28"/>
      <c r="J519" s="25"/>
    </row>
    <row r="520" spans="6:10" ht="14.5">
      <c r="F520" s="28"/>
      <c r="J520" s="25"/>
    </row>
    <row r="521" spans="6:10" ht="14.5">
      <c r="F521" s="28"/>
      <c r="J521" s="25"/>
    </row>
    <row r="522" spans="6:10" ht="14.5">
      <c r="F522" s="28"/>
      <c r="J522" s="25"/>
    </row>
    <row r="523" spans="6:10" ht="14.5">
      <c r="F523" s="28"/>
      <c r="J523" s="25"/>
    </row>
    <row r="524" spans="6:10" ht="14.5">
      <c r="F524" s="28"/>
      <c r="J524" s="25"/>
    </row>
    <row r="525" spans="6:10" ht="14.5">
      <c r="F525" s="28"/>
      <c r="J525" s="25"/>
    </row>
    <row r="526" spans="6:10" ht="14.5">
      <c r="F526" s="28"/>
      <c r="J526" s="25"/>
    </row>
    <row r="527" spans="6:10" ht="14.5">
      <c r="F527" s="28"/>
      <c r="J527" s="25"/>
    </row>
    <row r="528" spans="6:10" ht="14.5">
      <c r="F528" s="28"/>
      <c r="J528" s="25"/>
    </row>
    <row r="529" spans="6:10" ht="14.5">
      <c r="F529" s="28"/>
      <c r="J529" s="25"/>
    </row>
    <row r="530" spans="6:10" ht="14.5">
      <c r="F530" s="28"/>
      <c r="J530" s="25"/>
    </row>
    <row r="531" spans="6:10" ht="14.5">
      <c r="F531" s="28"/>
      <c r="J531" s="25"/>
    </row>
    <row r="532" spans="6:10" ht="14.5">
      <c r="F532" s="28"/>
      <c r="J532" s="25"/>
    </row>
    <row r="533" spans="6:10" ht="14.5">
      <c r="F533" s="28"/>
      <c r="J533" s="25"/>
    </row>
    <row r="534" spans="6:10" ht="14.5">
      <c r="F534" s="28"/>
      <c r="J534" s="25"/>
    </row>
    <row r="535" spans="6:10" ht="14.5">
      <c r="F535" s="28"/>
      <c r="J535" s="25"/>
    </row>
    <row r="536" spans="6:10" ht="14.5">
      <c r="F536" s="28"/>
      <c r="J536" s="25"/>
    </row>
    <row r="537" spans="6:10" ht="14.5">
      <c r="F537" s="28"/>
      <c r="J537" s="25"/>
    </row>
    <row r="538" spans="6:10" ht="14.5">
      <c r="F538" s="28"/>
      <c r="J538" s="25"/>
    </row>
    <row r="539" spans="6:10" ht="14.5">
      <c r="F539" s="28"/>
      <c r="J539" s="25"/>
    </row>
    <row r="540" spans="6:10" ht="14.5">
      <c r="F540" s="28"/>
      <c r="J540" s="25"/>
    </row>
    <row r="541" spans="6:10" ht="14.5">
      <c r="F541" s="28"/>
      <c r="J541" s="25"/>
    </row>
    <row r="542" spans="6:10" ht="14.5">
      <c r="F542" s="28"/>
      <c r="J542" s="25"/>
    </row>
    <row r="543" spans="6:10" ht="14.5">
      <c r="F543" s="28"/>
      <c r="J543" s="25"/>
    </row>
    <row r="544" spans="6:10" ht="14.5">
      <c r="F544" s="28"/>
      <c r="J544" s="25"/>
    </row>
    <row r="545" spans="6:10" ht="14.5">
      <c r="F545" s="28"/>
      <c r="J545" s="25"/>
    </row>
    <row r="546" spans="6:10" ht="14.5">
      <c r="F546" s="28"/>
      <c r="J546" s="25"/>
    </row>
    <row r="547" spans="6:10" ht="14.5">
      <c r="F547" s="28"/>
      <c r="J547" s="25"/>
    </row>
    <row r="548" spans="6:10" ht="14.5">
      <c r="F548" s="28"/>
      <c r="J548" s="25"/>
    </row>
    <row r="549" spans="6:10" ht="14.5">
      <c r="F549" s="28"/>
      <c r="J549" s="25"/>
    </row>
    <row r="550" spans="6:10" ht="14.5">
      <c r="F550" s="28"/>
      <c r="J550" s="25"/>
    </row>
    <row r="551" spans="6:10" ht="14.5">
      <c r="F551" s="28"/>
      <c r="J551" s="25"/>
    </row>
    <row r="552" spans="6:10" ht="14.5">
      <c r="F552" s="28"/>
      <c r="J552" s="25"/>
    </row>
    <row r="553" spans="6:10" ht="14.5">
      <c r="F553" s="28"/>
      <c r="J553" s="25"/>
    </row>
    <row r="554" spans="6:10" ht="14.5">
      <c r="F554" s="28"/>
      <c r="J554" s="25"/>
    </row>
    <row r="555" spans="6:10" ht="14.5">
      <c r="F555" s="28"/>
      <c r="J555" s="25"/>
    </row>
    <row r="556" spans="6:10" ht="14.5">
      <c r="F556" s="28"/>
      <c r="J556" s="25"/>
    </row>
    <row r="557" spans="6:10" ht="14.5">
      <c r="F557" s="28"/>
      <c r="J557" s="25"/>
    </row>
    <row r="558" spans="6:10" ht="14.5">
      <c r="F558" s="28"/>
      <c r="J558" s="25"/>
    </row>
    <row r="559" spans="6:10" ht="14.5">
      <c r="F559" s="28"/>
      <c r="J559" s="25"/>
    </row>
    <row r="560" spans="6:10" ht="14.5">
      <c r="F560" s="28"/>
      <c r="J560" s="25"/>
    </row>
    <row r="561" spans="6:10" ht="14.5">
      <c r="F561" s="28"/>
      <c r="J561" s="25"/>
    </row>
    <row r="562" spans="6:10" ht="14.5">
      <c r="F562" s="28"/>
      <c r="J562" s="25"/>
    </row>
    <row r="563" spans="6:10" ht="14.5">
      <c r="F563" s="28"/>
      <c r="J563" s="25"/>
    </row>
    <row r="564" spans="6:10" ht="14.5">
      <c r="F564" s="28"/>
      <c r="J564" s="25"/>
    </row>
    <row r="565" spans="6:10" ht="14.5">
      <c r="F565" s="28"/>
      <c r="J565" s="25"/>
    </row>
    <row r="566" spans="6:10" ht="14.5">
      <c r="F566" s="28"/>
      <c r="J566" s="25"/>
    </row>
    <row r="567" spans="6:10" ht="14.5">
      <c r="F567" s="28"/>
      <c r="J567" s="25"/>
    </row>
    <row r="568" spans="6:10" ht="14.5">
      <c r="F568" s="28"/>
      <c r="J568" s="25"/>
    </row>
    <row r="569" spans="6:10" ht="14.5">
      <c r="F569" s="28"/>
      <c r="J569" s="25"/>
    </row>
    <row r="570" spans="6:10" ht="14.5">
      <c r="F570" s="28"/>
      <c r="J570" s="25"/>
    </row>
    <row r="571" spans="6:10" ht="14.5">
      <c r="F571" s="28"/>
      <c r="J571" s="25"/>
    </row>
    <row r="572" spans="6:10" ht="14.5">
      <c r="F572" s="28"/>
      <c r="J572" s="25"/>
    </row>
    <row r="573" spans="6:10" ht="14.5">
      <c r="F573" s="28"/>
      <c r="J573" s="25"/>
    </row>
    <row r="574" spans="6:10" ht="14.5">
      <c r="F574" s="28"/>
      <c r="J574" s="25"/>
    </row>
    <row r="575" spans="6:10" ht="14.5">
      <c r="F575" s="28"/>
      <c r="J575" s="25"/>
    </row>
    <row r="576" spans="6:10" ht="14.5">
      <c r="F576" s="28"/>
      <c r="J576" s="25"/>
    </row>
    <row r="577" spans="6:10" ht="14.5">
      <c r="F577" s="28"/>
      <c r="J577" s="25"/>
    </row>
    <row r="578" spans="6:10" ht="14.5">
      <c r="F578" s="28"/>
      <c r="J578" s="25"/>
    </row>
    <row r="579" spans="6:10" ht="14.5">
      <c r="F579" s="28"/>
      <c r="J579" s="25"/>
    </row>
    <row r="580" spans="6:10" ht="14.5">
      <c r="F580" s="28"/>
      <c r="J580" s="25"/>
    </row>
    <row r="581" spans="6:10" ht="14.5">
      <c r="F581" s="28"/>
      <c r="J581" s="25"/>
    </row>
    <row r="582" spans="6:10" ht="14.5">
      <c r="F582" s="28"/>
      <c r="J582" s="25"/>
    </row>
    <row r="583" spans="6:10" ht="14.5">
      <c r="F583" s="28"/>
      <c r="J583" s="25"/>
    </row>
    <row r="584" spans="6:10" ht="14.5">
      <c r="F584" s="28"/>
      <c r="J584" s="25"/>
    </row>
    <row r="585" spans="6:10" ht="14.5">
      <c r="F585" s="28"/>
      <c r="J585" s="25"/>
    </row>
    <row r="586" spans="6:10" ht="14.5">
      <c r="F586" s="28"/>
      <c r="J586" s="25"/>
    </row>
    <row r="587" spans="6:10" ht="14.5">
      <c r="F587" s="28"/>
      <c r="J587" s="25"/>
    </row>
    <row r="588" spans="6:10" ht="14.5">
      <c r="F588" s="28"/>
      <c r="J588" s="25"/>
    </row>
    <row r="589" spans="6:10" ht="14.5">
      <c r="F589" s="28"/>
      <c r="J589" s="25"/>
    </row>
    <row r="590" spans="6:10" ht="14.5">
      <c r="F590" s="28"/>
      <c r="J590" s="25"/>
    </row>
    <row r="591" spans="6:10" ht="14.5">
      <c r="F591" s="28"/>
      <c r="J591" s="25"/>
    </row>
    <row r="592" spans="6:10" ht="14.5">
      <c r="F592" s="28"/>
      <c r="J592" s="25"/>
    </row>
    <row r="593" spans="6:10" ht="14.5">
      <c r="F593" s="28"/>
      <c r="J593" s="25"/>
    </row>
    <row r="594" spans="6:10" ht="14.5">
      <c r="F594" s="28"/>
      <c r="J594" s="25"/>
    </row>
    <row r="595" spans="6:10" ht="14.5">
      <c r="F595" s="28"/>
      <c r="J595" s="25"/>
    </row>
    <row r="596" spans="6:10" ht="14.5">
      <c r="F596" s="28"/>
      <c r="J596" s="25"/>
    </row>
    <row r="597" spans="6:10" ht="14.5">
      <c r="F597" s="28"/>
      <c r="J597" s="25"/>
    </row>
    <row r="598" spans="6:10" ht="14.5">
      <c r="F598" s="28"/>
      <c r="J598" s="25"/>
    </row>
    <row r="599" spans="6:10" ht="14.5">
      <c r="F599" s="28"/>
      <c r="J599" s="25"/>
    </row>
    <row r="600" spans="6:10" ht="14.5">
      <c r="F600" s="28"/>
      <c r="J600" s="25"/>
    </row>
    <row r="601" spans="6:10" ht="14.5">
      <c r="F601" s="28"/>
      <c r="J601" s="25"/>
    </row>
    <row r="602" spans="6:10" ht="14.5">
      <c r="F602" s="28"/>
      <c r="J602" s="25"/>
    </row>
    <row r="603" spans="6:10" ht="14.5">
      <c r="F603" s="28"/>
      <c r="J603" s="25"/>
    </row>
    <row r="604" spans="6:10" ht="14.5">
      <c r="F604" s="28"/>
      <c r="J604" s="25"/>
    </row>
    <row r="605" spans="6:10" ht="14.5">
      <c r="F605" s="28"/>
      <c r="J605" s="25"/>
    </row>
    <row r="606" spans="6:10" ht="14.5">
      <c r="F606" s="28"/>
      <c r="J606" s="25"/>
    </row>
    <row r="607" spans="6:10" ht="14.5">
      <c r="F607" s="28"/>
      <c r="J607" s="25"/>
    </row>
    <row r="608" spans="6:10" ht="14.5">
      <c r="F608" s="28"/>
      <c r="J608" s="25"/>
    </row>
    <row r="609" spans="6:10" ht="14.5">
      <c r="F609" s="28"/>
      <c r="J609" s="25"/>
    </row>
    <row r="610" spans="6:10" ht="14.5">
      <c r="F610" s="28"/>
      <c r="J610" s="25"/>
    </row>
    <row r="611" spans="6:10" ht="14.5">
      <c r="F611" s="28"/>
      <c r="J611" s="25"/>
    </row>
    <row r="612" spans="6:10" ht="14.5">
      <c r="F612" s="28"/>
      <c r="J612" s="25"/>
    </row>
    <row r="613" spans="6:10" ht="14.5">
      <c r="F613" s="28"/>
      <c r="J613" s="25"/>
    </row>
    <row r="614" spans="6:10" ht="14.5">
      <c r="F614" s="28"/>
      <c r="J614" s="25"/>
    </row>
    <row r="615" spans="6:10" ht="14.5">
      <c r="F615" s="28"/>
      <c r="J615" s="25"/>
    </row>
    <row r="616" spans="6:10" ht="14.5">
      <c r="F616" s="28"/>
      <c r="J616" s="25"/>
    </row>
    <row r="617" spans="6:10" ht="14.5">
      <c r="F617" s="28"/>
      <c r="J617" s="25"/>
    </row>
    <row r="618" spans="6:10" ht="14.5">
      <c r="F618" s="28"/>
      <c r="J618" s="25"/>
    </row>
    <row r="619" spans="6:10" ht="14.5">
      <c r="F619" s="28"/>
      <c r="J619" s="25"/>
    </row>
    <row r="620" spans="6:10" ht="14.5">
      <c r="F620" s="28"/>
      <c r="J620" s="25"/>
    </row>
    <row r="621" spans="6:10" ht="14.5">
      <c r="F621" s="28"/>
      <c r="J621" s="25"/>
    </row>
    <row r="622" spans="6:10" ht="14.5">
      <c r="F622" s="28"/>
      <c r="J622" s="25"/>
    </row>
    <row r="623" spans="6:10" ht="14.5">
      <c r="F623" s="28"/>
      <c r="J623" s="25"/>
    </row>
    <row r="624" spans="6:10" ht="14.5">
      <c r="F624" s="28"/>
      <c r="J624" s="25"/>
    </row>
    <row r="625" spans="6:10" ht="14.5">
      <c r="F625" s="28"/>
      <c r="J625" s="25"/>
    </row>
    <row r="626" spans="6:10" ht="14.5">
      <c r="F626" s="28"/>
      <c r="J626" s="25"/>
    </row>
    <row r="627" spans="6:10" ht="14.5">
      <c r="F627" s="28"/>
      <c r="J627" s="25"/>
    </row>
    <row r="628" spans="6:10" ht="14.5">
      <c r="F628" s="28"/>
      <c r="J628" s="25"/>
    </row>
    <row r="629" spans="6:10" ht="14.5">
      <c r="F629" s="28"/>
      <c r="J629" s="25"/>
    </row>
    <row r="630" spans="6:10" ht="14.5">
      <c r="F630" s="28"/>
      <c r="J630" s="25"/>
    </row>
    <row r="631" spans="6:10" ht="14.5">
      <c r="F631" s="28"/>
      <c r="J631" s="25"/>
    </row>
    <row r="632" spans="6:10" ht="14.5">
      <c r="F632" s="28"/>
      <c r="J632" s="25"/>
    </row>
    <row r="633" spans="6:10" ht="14.5">
      <c r="F633" s="28"/>
      <c r="J633" s="25"/>
    </row>
    <row r="634" spans="6:10" ht="14.5">
      <c r="F634" s="28"/>
      <c r="J634" s="25"/>
    </row>
    <row r="635" spans="6:10" ht="14.5">
      <c r="F635" s="28"/>
      <c r="J635" s="25"/>
    </row>
    <row r="636" spans="6:10" ht="14.5">
      <c r="F636" s="28"/>
      <c r="J636" s="25"/>
    </row>
    <row r="637" spans="6:10" ht="14.5">
      <c r="F637" s="28"/>
      <c r="J637" s="25"/>
    </row>
    <row r="638" spans="6:10" ht="14.5">
      <c r="F638" s="28"/>
      <c r="J638" s="25"/>
    </row>
    <row r="639" spans="6:10" ht="14.5">
      <c r="F639" s="28"/>
      <c r="J639" s="25"/>
    </row>
    <row r="640" spans="6:10" ht="14.5">
      <c r="F640" s="28"/>
      <c r="J640" s="25"/>
    </row>
    <row r="641" spans="6:10" ht="14.5">
      <c r="F641" s="28"/>
      <c r="J641" s="25"/>
    </row>
    <row r="642" spans="6:10" ht="14.5">
      <c r="F642" s="28"/>
      <c r="J642" s="25"/>
    </row>
    <row r="643" spans="6:10" ht="14.5">
      <c r="F643" s="28"/>
      <c r="J643" s="25"/>
    </row>
    <row r="644" spans="6:10" ht="14.5">
      <c r="F644" s="28"/>
      <c r="J644" s="25"/>
    </row>
    <row r="645" spans="6:10" ht="14.5">
      <c r="F645" s="28"/>
      <c r="J645" s="25"/>
    </row>
    <row r="646" spans="6:10" ht="14.5">
      <c r="F646" s="28"/>
      <c r="J646" s="25"/>
    </row>
    <row r="647" spans="6:10" ht="14.5">
      <c r="F647" s="28"/>
      <c r="J647" s="25"/>
    </row>
    <row r="648" spans="6:10" ht="14.5">
      <c r="F648" s="28"/>
      <c r="J648" s="25"/>
    </row>
    <row r="649" spans="6:10" ht="14.5">
      <c r="F649" s="28"/>
      <c r="J649" s="25"/>
    </row>
    <row r="650" spans="6:10" ht="14.5">
      <c r="F650" s="28"/>
      <c r="J650" s="25"/>
    </row>
    <row r="651" spans="6:10" ht="14.5">
      <c r="F651" s="28"/>
      <c r="J651" s="25"/>
    </row>
    <row r="652" spans="6:10" ht="14.5">
      <c r="F652" s="28"/>
      <c r="J652" s="25"/>
    </row>
    <row r="653" spans="6:10" ht="14.5">
      <c r="F653" s="28"/>
      <c r="J653" s="25"/>
    </row>
    <row r="654" spans="6:10" ht="14.5">
      <c r="F654" s="28"/>
      <c r="J654" s="25"/>
    </row>
    <row r="655" spans="6:10" ht="14.5">
      <c r="F655" s="28"/>
      <c r="J655" s="25"/>
    </row>
    <row r="656" spans="6:10" ht="14.5">
      <c r="F656" s="28"/>
      <c r="J656" s="25"/>
    </row>
    <row r="657" spans="6:10" ht="14.5">
      <c r="F657" s="28"/>
      <c r="J657" s="25"/>
    </row>
    <row r="658" spans="6:10" ht="14.5">
      <c r="F658" s="28"/>
      <c r="J658" s="25"/>
    </row>
    <row r="659" spans="6:10" ht="14.5">
      <c r="F659" s="28"/>
      <c r="J659" s="25"/>
    </row>
    <row r="660" spans="6:10" ht="14.5">
      <c r="F660" s="28"/>
      <c r="J660" s="25"/>
    </row>
    <row r="661" spans="6:10" ht="14.5">
      <c r="F661" s="28"/>
      <c r="J661" s="25"/>
    </row>
    <row r="662" spans="6:10" ht="14.5">
      <c r="F662" s="28"/>
      <c r="J662" s="25"/>
    </row>
    <row r="663" spans="6:10" ht="14.5">
      <c r="F663" s="28"/>
      <c r="J663" s="25"/>
    </row>
    <row r="664" spans="6:10" ht="14.5">
      <c r="F664" s="28"/>
      <c r="J664" s="25"/>
    </row>
    <row r="665" spans="6:10" ht="14.5">
      <c r="F665" s="28"/>
      <c r="J665" s="25"/>
    </row>
    <row r="666" spans="6:10" ht="14.5">
      <c r="F666" s="28"/>
      <c r="J666" s="25"/>
    </row>
    <row r="667" spans="6:10" ht="14.5">
      <c r="F667" s="28"/>
      <c r="J667" s="25"/>
    </row>
    <row r="668" spans="6:10" ht="14.5">
      <c r="F668" s="28"/>
      <c r="J668" s="25"/>
    </row>
    <row r="669" spans="6:10" ht="14.5">
      <c r="F669" s="28"/>
      <c r="J669" s="25"/>
    </row>
    <row r="670" spans="6:10" ht="14.5">
      <c r="F670" s="28"/>
      <c r="J670" s="25"/>
    </row>
    <row r="671" spans="6:10" ht="14.5">
      <c r="F671" s="28"/>
      <c r="J671" s="25"/>
    </row>
    <row r="672" spans="6:10" ht="14.5">
      <c r="F672" s="28"/>
      <c r="J672" s="25"/>
    </row>
    <row r="673" spans="6:10" ht="14.5">
      <c r="F673" s="28"/>
      <c r="J673" s="25"/>
    </row>
    <row r="674" spans="6:10" ht="14.5">
      <c r="F674" s="28"/>
      <c r="J674" s="25"/>
    </row>
    <row r="675" spans="6:10" ht="14.5">
      <c r="F675" s="28"/>
      <c r="J675" s="25"/>
    </row>
    <row r="676" spans="6:10" ht="14.5">
      <c r="F676" s="28"/>
      <c r="J676" s="25"/>
    </row>
    <row r="677" spans="6:10" ht="14.5">
      <c r="F677" s="28"/>
      <c r="J677" s="25"/>
    </row>
    <row r="678" spans="6:10" ht="14.5">
      <c r="F678" s="28"/>
      <c r="J678" s="25"/>
    </row>
    <row r="679" spans="6:10" ht="14.5">
      <c r="F679" s="28"/>
      <c r="J679" s="25"/>
    </row>
    <row r="680" spans="6:10" ht="14.5">
      <c r="F680" s="28"/>
      <c r="J680" s="25"/>
    </row>
    <row r="681" spans="6:10" ht="14.5">
      <c r="F681" s="28"/>
      <c r="J681" s="25"/>
    </row>
    <row r="682" spans="6:10" ht="14.5">
      <c r="F682" s="28"/>
      <c r="J682" s="25"/>
    </row>
    <row r="683" spans="6:10" ht="14.5">
      <c r="F683" s="28"/>
      <c r="J683" s="25"/>
    </row>
    <row r="684" spans="6:10" ht="14.5">
      <c r="F684" s="28"/>
      <c r="J684" s="25"/>
    </row>
    <row r="685" spans="6:10" ht="14.5">
      <c r="F685" s="28"/>
      <c r="J685" s="25"/>
    </row>
    <row r="686" spans="6:10" ht="14.5">
      <c r="F686" s="28"/>
      <c r="J686" s="25"/>
    </row>
    <row r="687" spans="6:10" ht="14.5">
      <c r="F687" s="28"/>
      <c r="J687" s="25"/>
    </row>
    <row r="688" spans="6:10" ht="14.5">
      <c r="F688" s="28"/>
      <c r="J688" s="25"/>
    </row>
    <row r="689" spans="6:10" ht="14.5">
      <c r="F689" s="28"/>
      <c r="J689" s="25"/>
    </row>
    <row r="690" spans="6:10" ht="14.5">
      <c r="F690" s="28"/>
      <c r="J690" s="25"/>
    </row>
    <row r="691" spans="6:10" ht="14.5">
      <c r="F691" s="28"/>
      <c r="J691" s="25"/>
    </row>
    <row r="692" spans="6:10" ht="14.5">
      <c r="F692" s="28"/>
      <c r="J692" s="25"/>
    </row>
    <row r="693" spans="6:10" ht="14.5">
      <c r="F693" s="28"/>
      <c r="J693" s="25"/>
    </row>
    <row r="694" spans="6:10" ht="14.5">
      <c r="F694" s="28"/>
      <c r="J694" s="25"/>
    </row>
    <row r="695" spans="6:10" ht="14.5">
      <c r="F695" s="28"/>
      <c r="J695" s="25"/>
    </row>
    <row r="696" spans="6:10" ht="14.5">
      <c r="F696" s="28"/>
      <c r="J696" s="25"/>
    </row>
    <row r="697" spans="6:10" ht="14.5">
      <c r="F697" s="28"/>
      <c r="J697" s="25"/>
    </row>
    <row r="698" spans="6:10" ht="14.5">
      <c r="F698" s="28"/>
      <c r="J698" s="25"/>
    </row>
    <row r="699" spans="6:10" ht="14.5">
      <c r="F699" s="28"/>
      <c r="J699" s="25"/>
    </row>
    <row r="700" spans="6:10" ht="14.5">
      <c r="F700" s="28"/>
      <c r="J700" s="25"/>
    </row>
    <row r="701" spans="6:10" ht="14.5">
      <c r="F701" s="28"/>
      <c r="J701" s="25"/>
    </row>
    <row r="702" spans="6:10" ht="14.5">
      <c r="F702" s="28"/>
      <c r="J702" s="25"/>
    </row>
    <row r="703" spans="6:10" ht="14.5">
      <c r="F703" s="28"/>
      <c r="J703" s="25"/>
    </row>
    <row r="704" spans="6:10" ht="14.5">
      <c r="F704" s="28"/>
      <c r="J704" s="25"/>
    </row>
    <row r="705" spans="6:10" ht="14.5">
      <c r="F705" s="28"/>
      <c r="J705" s="25"/>
    </row>
    <row r="706" spans="6:10" ht="14.5">
      <c r="F706" s="28"/>
      <c r="J706" s="25"/>
    </row>
    <row r="707" spans="6:10" ht="14.5">
      <c r="F707" s="28"/>
      <c r="J707" s="25"/>
    </row>
    <row r="708" spans="6:10" ht="14.5">
      <c r="F708" s="28"/>
      <c r="J708" s="25"/>
    </row>
    <row r="709" spans="6:10" ht="14.5">
      <c r="F709" s="28"/>
      <c r="J709" s="25"/>
    </row>
    <row r="710" spans="6:10" ht="14.5">
      <c r="F710" s="28"/>
      <c r="J710" s="25"/>
    </row>
    <row r="711" spans="6:10" ht="14.5">
      <c r="F711" s="28"/>
      <c r="J711" s="25"/>
    </row>
    <row r="712" spans="6:10" ht="14.5">
      <c r="F712" s="28"/>
      <c r="J712" s="25"/>
    </row>
    <row r="713" spans="6:10" ht="14.5">
      <c r="F713" s="28"/>
      <c r="J713" s="25"/>
    </row>
    <row r="714" spans="6:10" ht="14.5">
      <c r="F714" s="28"/>
      <c r="J714" s="25"/>
    </row>
    <row r="715" spans="6:10" ht="14.5">
      <c r="F715" s="28"/>
      <c r="J715" s="25"/>
    </row>
    <row r="716" spans="6:10" ht="14.5">
      <c r="F716" s="28"/>
      <c r="J716" s="25"/>
    </row>
    <row r="717" spans="6:10" ht="14.5">
      <c r="F717" s="28"/>
      <c r="J717" s="25"/>
    </row>
    <row r="718" spans="6:10" ht="14.5">
      <c r="F718" s="28"/>
      <c r="J718" s="25"/>
    </row>
    <row r="719" spans="6:10" ht="14.5">
      <c r="F719" s="28"/>
      <c r="J719" s="25"/>
    </row>
    <row r="720" spans="6:10" ht="14.5">
      <c r="F720" s="28"/>
      <c r="J720" s="25"/>
    </row>
    <row r="721" spans="6:10" ht="14.5">
      <c r="F721" s="28"/>
      <c r="J721" s="25"/>
    </row>
    <row r="722" spans="6:10" ht="14.5">
      <c r="F722" s="28"/>
      <c r="J722" s="25"/>
    </row>
    <row r="723" spans="6:10" ht="14.5">
      <c r="F723" s="28"/>
      <c r="J723" s="25"/>
    </row>
    <row r="724" spans="6:10" ht="14.5">
      <c r="F724" s="28"/>
      <c r="J724" s="25"/>
    </row>
    <row r="725" spans="6:10" ht="14.5">
      <c r="F725" s="28"/>
      <c r="J725" s="25"/>
    </row>
    <row r="726" spans="6:10" ht="14.5">
      <c r="F726" s="28"/>
      <c r="J726" s="25"/>
    </row>
    <row r="727" spans="6:10" ht="14.5">
      <c r="F727" s="28"/>
      <c r="J727" s="25"/>
    </row>
    <row r="728" spans="6:10" ht="14.5">
      <c r="F728" s="28"/>
      <c r="J728" s="25"/>
    </row>
    <row r="729" spans="6:10" ht="14.5">
      <c r="F729" s="28"/>
      <c r="J729" s="25"/>
    </row>
    <row r="730" spans="6:10" ht="14.5">
      <c r="F730" s="28"/>
      <c r="J730" s="25"/>
    </row>
    <row r="731" spans="6:10" ht="14.5">
      <c r="F731" s="28"/>
      <c r="J731" s="25"/>
    </row>
    <row r="732" spans="6:10" ht="14.5">
      <c r="F732" s="28"/>
      <c r="J732" s="25"/>
    </row>
    <row r="733" spans="6:10" ht="14.5">
      <c r="F733" s="28"/>
      <c r="J733" s="25"/>
    </row>
    <row r="734" spans="6:10" ht="14.5">
      <c r="F734" s="28"/>
      <c r="J734" s="25"/>
    </row>
    <row r="735" spans="6:10" ht="14.5">
      <c r="F735" s="28"/>
      <c r="J735" s="25"/>
    </row>
    <row r="736" spans="6:10" ht="14.5">
      <c r="F736" s="28"/>
      <c r="J736" s="25"/>
    </row>
    <row r="737" spans="6:10" ht="14.5">
      <c r="F737" s="28"/>
      <c r="J737" s="25"/>
    </row>
    <row r="738" spans="6:10" ht="14.5">
      <c r="F738" s="28"/>
      <c r="J738" s="25"/>
    </row>
    <row r="739" spans="6:10" ht="14.5">
      <c r="F739" s="28"/>
      <c r="J739" s="25"/>
    </row>
    <row r="740" spans="6:10" ht="14.5">
      <c r="F740" s="28"/>
      <c r="J740" s="25"/>
    </row>
    <row r="741" spans="6:10" ht="14.5">
      <c r="F741" s="28"/>
      <c r="J741" s="25"/>
    </row>
    <row r="742" spans="6:10" ht="14.5">
      <c r="F742" s="28"/>
      <c r="J742" s="25"/>
    </row>
    <row r="743" spans="6:10" ht="14.5">
      <c r="F743" s="28"/>
      <c r="J743" s="25"/>
    </row>
    <row r="744" spans="6:10" ht="14.5">
      <c r="F744" s="28"/>
      <c r="J744" s="25"/>
    </row>
    <row r="745" spans="6:10" ht="14.5">
      <c r="F745" s="28"/>
      <c r="J745" s="25"/>
    </row>
    <row r="746" spans="6:10" ht="14.5">
      <c r="F746" s="28"/>
      <c r="J746" s="25"/>
    </row>
    <row r="747" spans="6:10" ht="14.5">
      <c r="F747" s="28"/>
      <c r="J747" s="25"/>
    </row>
    <row r="748" spans="6:10" ht="14.5">
      <c r="F748" s="28"/>
      <c r="J748" s="25"/>
    </row>
    <row r="749" spans="6:10" ht="14.5">
      <c r="F749" s="28"/>
      <c r="J749" s="25"/>
    </row>
    <row r="750" spans="6:10" ht="14.5">
      <c r="F750" s="28"/>
      <c r="J750" s="25"/>
    </row>
    <row r="751" spans="6:10" ht="14.5">
      <c r="F751" s="28"/>
      <c r="J751" s="25"/>
    </row>
    <row r="752" spans="6:10" ht="14.5">
      <c r="F752" s="28"/>
      <c r="J752" s="25"/>
    </row>
    <row r="753" spans="6:10" ht="14.5">
      <c r="F753" s="28"/>
      <c r="J753" s="25"/>
    </row>
    <row r="754" spans="6:10" ht="14.5">
      <c r="F754" s="28"/>
      <c r="J754" s="25"/>
    </row>
    <row r="755" spans="6:10" ht="14.5">
      <c r="F755" s="28"/>
      <c r="J755" s="25"/>
    </row>
    <row r="756" spans="6:10" ht="14.5">
      <c r="F756" s="28"/>
      <c r="J756" s="25"/>
    </row>
    <row r="757" spans="6:10" ht="14.5">
      <c r="F757" s="28"/>
      <c r="J757" s="25"/>
    </row>
    <row r="758" spans="6:10" ht="14.5">
      <c r="F758" s="28"/>
      <c r="J758" s="25"/>
    </row>
    <row r="759" spans="6:10" ht="14.5">
      <c r="F759" s="28"/>
      <c r="J759" s="25"/>
    </row>
    <row r="760" spans="6:10" ht="14.5">
      <c r="F760" s="28"/>
      <c r="J760" s="25"/>
    </row>
    <row r="761" spans="6:10" ht="14.5">
      <c r="F761" s="28"/>
      <c r="J761" s="25"/>
    </row>
    <row r="762" spans="6:10" ht="14.5">
      <c r="F762" s="28"/>
      <c r="J762" s="25"/>
    </row>
    <row r="763" spans="6:10" ht="14.5">
      <c r="F763" s="28"/>
      <c r="J763" s="25"/>
    </row>
    <row r="764" spans="6:10" ht="14.5">
      <c r="F764" s="28"/>
      <c r="J764" s="25"/>
    </row>
    <row r="765" spans="6:10" ht="14.5">
      <c r="F765" s="28"/>
      <c r="J765" s="25"/>
    </row>
    <row r="766" spans="6:10" ht="14.5">
      <c r="F766" s="28"/>
      <c r="J766" s="25"/>
    </row>
    <row r="767" spans="6:10" ht="14.5">
      <c r="F767" s="28"/>
      <c r="J767" s="25"/>
    </row>
    <row r="768" spans="6:10" ht="14.5">
      <c r="F768" s="28"/>
      <c r="J768" s="25"/>
    </row>
    <row r="769" spans="6:10" ht="14.5">
      <c r="F769" s="28"/>
      <c r="J769" s="25"/>
    </row>
    <row r="770" spans="6:10" ht="14.5">
      <c r="F770" s="28"/>
      <c r="J770" s="25"/>
    </row>
    <row r="771" spans="6:10" ht="14.5">
      <c r="F771" s="28"/>
      <c r="J771" s="25"/>
    </row>
    <row r="772" spans="6:10" ht="14.5">
      <c r="F772" s="28"/>
      <c r="J772" s="25"/>
    </row>
    <row r="773" spans="6:10" ht="14.5">
      <c r="F773" s="28"/>
      <c r="J773" s="25"/>
    </row>
    <row r="774" spans="6:10" ht="14.5">
      <c r="F774" s="28"/>
      <c r="J774" s="25"/>
    </row>
    <row r="775" spans="6:10" ht="14.5">
      <c r="F775" s="28"/>
      <c r="J775" s="25"/>
    </row>
    <row r="776" spans="6:10" ht="14.5">
      <c r="F776" s="28"/>
      <c r="J776" s="25"/>
    </row>
    <row r="777" spans="6:10" ht="14.5">
      <c r="F777" s="28"/>
      <c r="J777" s="25"/>
    </row>
    <row r="778" spans="6:10" ht="14.5">
      <c r="F778" s="28"/>
      <c r="J778" s="25"/>
    </row>
    <row r="779" spans="6:10" ht="14.5">
      <c r="F779" s="28"/>
      <c r="J779" s="25"/>
    </row>
    <row r="780" spans="6:10" ht="14.5">
      <c r="F780" s="28"/>
      <c r="J780" s="25"/>
    </row>
    <row r="781" spans="6:10" ht="14.5">
      <c r="F781" s="28"/>
      <c r="J781" s="25"/>
    </row>
    <row r="782" spans="6:10" ht="14.5">
      <c r="F782" s="28"/>
      <c r="J782" s="25"/>
    </row>
    <row r="783" spans="6:10" ht="14.5">
      <c r="F783" s="28"/>
      <c r="J783" s="25"/>
    </row>
    <row r="784" spans="6:10" ht="14.5">
      <c r="F784" s="28"/>
      <c r="J784" s="25"/>
    </row>
    <row r="785" spans="6:10" ht="14.5">
      <c r="F785" s="28"/>
      <c r="J785" s="25"/>
    </row>
    <row r="786" spans="6:10" ht="14.5">
      <c r="F786" s="28"/>
      <c r="J786" s="25"/>
    </row>
    <row r="787" spans="6:10" ht="14.5">
      <c r="F787" s="28"/>
      <c r="J787" s="25"/>
    </row>
    <row r="788" spans="6:10" ht="14.5">
      <c r="F788" s="28"/>
      <c r="J788" s="25"/>
    </row>
    <row r="789" spans="6:10" ht="14.5">
      <c r="F789" s="28"/>
      <c r="J789" s="25"/>
    </row>
    <row r="790" spans="6:10" ht="14.5">
      <c r="F790" s="28"/>
      <c r="J790" s="25"/>
    </row>
    <row r="791" spans="6:10" ht="14.5">
      <c r="F791" s="28"/>
      <c r="J791" s="25"/>
    </row>
    <row r="792" spans="6:10" ht="14.5">
      <c r="F792" s="28"/>
      <c r="J792" s="25"/>
    </row>
    <row r="793" spans="6:10" ht="14.5">
      <c r="F793" s="28"/>
      <c r="J793" s="25"/>
    </row>
    <row r="794" spans="6:10" ht="14.5">
      <c r="F794" s="28"/>
      <c r="J794" s="25"/>
    </row>
    <row r="795" spans="6:10" ht="14.5">
      <c r="F795" s="28"/>
      <c r="J795" s="25"/>
    </row>
    <row r="796" spans="6:10" ht="14.5">
      <c r="F796" s="28"/>
      <c r="J796" s="25"/>
    </row>
    <row r="797" spans="6:10" ht="14.5">
      <c r="F797" s="28"/>
      <c r="J797" s="25"/>
    </row>
    <row r="798" spans="6:10" ht="14.5">
      <c r="F798" s="28"/>
      <c r="J798" s="25"/>
    </row>
    <row r="799" spans="6:10" ht="14.5">
      <c r="F799" s="28"/>
      <c r="J799" s="25"/>
    </row>
    <row r="800" spans="6:10" ht="14.5">
      <c r="F800" s="28"/>
      <c r="J800" s="25"/>
    </row>
    <row r="801" spans="6:10" ht="14.5">
      <c r="F801" s="28"/>
      <c r="J801" s="25"/>
    </row>
    <row r="802" spans="6:10" ht="14.5">
      <c r="F802" s="28"/>
      <c r="J802" s="25"/>
    </row>
    <row r="803" spans="6:10" ht="14.5">
      <c r="F803" s="28"/>
      <c r="J803" s="25"/>
    </row>
    <row r="804" spans="6:10" ht="14.5">
      <c r="F804" s="28"/>
      <c r="J804" s="25"/>
    </row>
    <row r="805" spans="6:10" ht="14.5">
      <c r="F805" s="28"/>
      <c r="J805" s="25"/>
    </row>
    <row r="806" spans="6:10" ht="14.5">
      <c r="F806" s="28"/>
      <c r="J806" s="25"/>
    </row>
    <row r="807" spans="6:10" ht="14.5">
      <c r="F807" s="28"/>
      <c r="J807" s="25"/>
    </row>
    <row r="808" spans="6:10" ht="14.5">
      <c r="F808" s="28"/>
      <c r="J808" s="25"/>
    </row>
    <row r="809" spans="6:10" ht="14.5">
      <c r="F809" s="28"/>
      <c r="J809" s="25"/>
    </row>
    <row r="810" spans="6:10" ht="14.5">
      <c r="F810" s="28"/>
      <c r="J810" s="25"/>
    </row>
    <row r="811" spans="6:10" ht="14.5">
      <c r="F811" s="28"/>
      <c r="J811" s="25"/>
    </row>
    <row r="812" spans="6:10" ht="14.5">
      <c r="F812" s="28"/>
      <c r="J812" s="25"/>
    </row>
    <row r="813" spans="6:10" ht="14.5">
      <c r="F813" s="28"/>
      <c r="J813" s="25"/>
    </row>
    <row r="814" spans="6:10" ht="14.5">
      <c r="F814" s="28"/>
      <c r="J814" s="25"/>
    </row>
    <row r="815" spans="6:10" ht="14.5">
      <c r="F815" s="28"/>
      <c r="J815" s="25"/>
    </row>
    <row r="816" spans="6:10" ht="14.5">
      <c r="F816" s="28"/>
      <c r="J816" s="25"/>
    </row>
    <row r="817" spans="6:10" ht="14.5">
      <c r="F817" s="28"/>
      <c r="J817" s="25"/>
    </row>
    <row r="818" spans="6:10" ht="14.5">
      <c r="F818" s="28"/>
      <c r="J818" s="25"/>
    </row>
    <row r="819" spans="6:10" ht="14.5">
      <c r="F819" s="28"/>
      <c r="J819" s="25"/>
    </row>
    <row r="820" spans="6:10" ht="14.5">
      <c r="F820" s="28"/>
      <c r="J820" s="25"/>
    </row>
    <row r="821" spans="6:10" ht="14.5">
      <c r="F821" s="28"/>
      <c r="J821" s="25"/>
    </row>
    <row r="822" spans="6:10" ht="14.5">
      <c r="F822" s="28"/>
      <c r="J822" s="25"/>
    </row>
    <row r="823" spans="6:10" ht="14.5">
      <c r="F823" s="28"/>
      <c r="J823" s="25"/>
    </row>
    <row r="824" spans="6:10" ht="14.5">
      <c r="F824" s="28"/>
      <c r="J824" s="25"/>
    </row>
    <row r="825" spans="6:10" ht="14.5">
      <c r="F825" s="28"/>
      <c r="J825" s="25"/>
    </row>
    <row r="826" spans="6:10" ht="14.5">
      <c r="F826" s="28"/>
      <c r="J826" s="25"/>
    </row>
    <row r="827" spans="6:10" ht="14.5">
      <c r="F827" s="28"/>
      <c r="J827" s="25"/>
    </row>
    <row r="828" spans="6:10" ht="14.5">
      <c r="F828" s="28"/>
      <c r="J828" s="25"/>
    </row>
    <row r="829" spans="6:10" ht="14.5">
      <c r="F829" s="28"/>
      <c r="J829" s="25"/>
    </row>
    <row r="830" spans="6:10" ht="14.5">
      <c r="F830" s="28"/>
      <c r="J830" s="25"/>
    </row>
    <row r="831" spans="6:10" ht="14.5">
      <c r="F831" s="28"/>
      <c r="J831" s="25"/>
    </row>
    <row r="832" spans="6:10" ht="14.5">
      <c r="F832" s="28"/>
      <c r="J832" s="25"/>
    </row>
    <row r="833" spans="6:10" ht="14.5">
      <c r="F833" s="28"/>
      <c r="J833" s="25"/>
    </row>
    <row r="834" spans="6:10" ht="14.5">
      <c r="F834" s="28"/>
      <c r="J834" s="25"/>
    </row>
    <row r="835" spans="6:10" ht="14.5">
      <c r="F835" s="28"/>
      <c r="J835" s="25"/>
    </row>
    <row r="836" spans="6:10" ht="14.5">
      <c r="F836" s="28"/>
      <c r="J836" s="25"/>
    </row>
    <row r="837" spans="6:10" ht="14.5">
      <c r="F837" s="28"/>
      <c r="J837" s="25"/>
    </row>
    <row r="838" spans="6:10" ht="14.5">
      <c r="F838" s="28"/>
      <c r="J838" s="25"/>
    </row>
    <row r="839" spans="6:10" ht="14.5">
      <c r="F839" s="28"/>
      <c r="J839" s="25"/>
    </row>
    <row r="840" spans="6:10" ht="14.5">
      <c r="F840" s="28"/>
      <c r="J840" s="25"/>
    </row>
    <row r="841" spans="6:10" ht="14.5">
      <c r="F841" s="28"/>
      <c r="J841" s="25"/>
    </row>
    <row r="842" spans="6:10" ht="14.5">
      <c r="F842" s="28"/>
      <c r="J842" s="25"/>
    </row>
    <row r="843" spans="6:10" ht="14.5">
      <c r="F843" s="28"/>
      <c r="J843" s="25"/>
    </row>
    <row r="844" spans="6:10" ht="14.5">
      <c r="F844" s="28"/>
      <c r="J844" s="25"/>
    </row>
    <row r="845" spans="6:10" ht="14.5">
      <c r="F845" s="28"/>
      <c r="J845" s="25"/>
    </row>
    <row r="846" spans="6:10" ht="14.5">
      <c r="F846" s="28"/>
      <c r="J846" s="25"/>
    </row>
    <row r="847" spans="6:10" ht="14.5">
      <c r="F847" s="28"/>
      <c r="J847" s="25"/>
    </row>
    <row r="848" spans="6:10" ht="14.5">
      <c r="F848" s="28"/>
      <c r="J848" s="25"/>
    </row>
    <row r="849" spans="6:10" ht="14.5">
      <c r="F849" s="28"/>
      <c r="J849" s="25"/>
    </row>
    <row r="850" spans="6:10" ht="14.5">
      <c r="F850" s="28"/>
      <c r="J850" s="25"/>
    </row>
    <row r="851" spans="6:10" ht="14.5">
      <c r="F851" s="28"/>
      <c r="J851" s="25"/>
    </row>
    <row r="852" spans="6:10" ht="14.5">
      <c r="F852" s="28"/>
      <c r="J852" s="25"/>
    </row>
    <row r="853" spans="6:10" ht="14.5">
      <c r="F853" s="28"/>
      <c r="J853" s="25"/>
    </row>
    <row r="854" spans="6:10" ht="14.5">
      <c r="F854" s="28"/>
      <c r="J854" s="25"/>
    </row>
    <row r="855" spans="6:10" ht="14.5">
      <c r="F855" s="28"/>
      <c r="J855" s="25"/>
    </row>
    <row r="856" spans="6:10" ht="14.5">
      <c r="F856" s="28"/>
      <c r="J856" s="25"/>
    </row>
    <row r="857" spans="6:10" ht="14.5">
      <c r="F857" s="28"/>
      <c r="J857" s="25"/>
    </row>
    <row r="858" spans="6:10" ht="14.5">
      <c r="F858" s="28"/>
      <c r="J858" s="25"/>
    </row>
    <row r="859" spans="6:10" ht="14.5">
      <c r="F859" s="28"/>
      <c r="J859" s="25"/>
    </row>
    <row r="860" spans="6:10" ht="14.5">
      <c r="F860" s="28"/>
      <c r="J860" s="25"/>
    </row>
    <row r="861" spans="6:10" ht="14.5">
      <c r="F861" s="28"/>
      <c r="J861" s="25"/>
    </row>
    <row r="862" spans="6:10" ht="14.5">
      <c r="F862" s="28"/>
      <c r="J862" s="25"/>
    </row>
    <row r="863" spans="6:10" ht="14.5">
      <c r="F863" s="28"/>
      <c r="J863" s="25"/>
    </row>
    <row r="864" spans="6:10" ht="14.5">
      <c r="F864" s="28"/>
      <c r="J864" s="25"/>
    </row>
    <row r="865" spans="6:10" ht="14.5">
      <c r="F865" s="28"/>
      <c r="J865" s="25"/>
    </row>
    <row r="866" spans="6:10" ht="14.5">
      <c r="F866" s="28"/>
      <c r="J866" s="25"/>
    </row>
    <row r="867" spans="6:10" ht="14.5">
      <c r="F867" s="28"/>
      <c r="J867" s="25"/>
    </row>
    <row r="868" spans="6:10" ht="14.5">
      <c r="F868" s="28"/>
      <c r="J868" s="25"/>
    </row>
    <row r="869" spans="6:10" ht="14.5">
      <c r="F869" s="28"/>
      <c r="J869" s="25"/>
    </row>
    <row r="870" spans="6:10" ht="14.5">
      <c r="F870" s="28"/>
      <c r="J870" s="25"/>
    </row>
    <row r="871" spans="6:10" ht="14.5">
      <c r="F871" s="28"/>
      <c r="J871" s="25"/>
    </row>
    <row r="872" spans="6:10" ht="14.5">
      <c r="F872" s="28"/>
      <c r="J872" s="25"/>
    </row>
    <row r="873" spans="6:10" ht="14.5">
      <c r="F873" s="28"/>
      <c r="J873" s="25"/>
    </row>
    <row r="874" spans="6:10" ht="14.5">
      <c r="F874" s="28"/>
      <c r="J874" s="25"/>
    </row>
    <row r="875" spans="6:10" ht="14.5">
      <c r="F875" s="28"/>
      <c r="J875" s="25"/>
    </row>
    <row r="876" spans="6:10" ht="14.5">
      <c r="F876" s="28"/>
      <c r="J876" s="25"/>
    </row>
    <row r="877" spans="6:10" ht="14.5">
      <c r="F877" s="28"/>
      <c r="J877" s="25"/>
    </row>
    <row r="878" spans="6:10" ht="14.5">
      <c r="F878" s="28"/>
      <c r="J878" s="25"/>
    </row>
    <row r="879" spans="6:10" ht="14.5">
      <c r="F879" s="28"/>
      <c r="J879" s="25"/>
    </row>
    <row r="880" spans="6:10" ht="14.5">
      <c r="F880" s="28"/>
      <c r="J880" s="25"/>
    </row>
    <row r="881" spans="6:10" ht="14.5">
      <c r="F881" s="28"/>
      <c r="J881" s="25"/>
    </row>
    <row r="882" spans="6:10" ht="14.5">
      <c r="F882" s="28"/>
      <c r="J882" s="25"/>
    </row>
    <row r="883" spans="6:10" ht="14.5">
      <c r="F883" s="28"/>
      <c r="J883" s="25"/>
    </row>
    <row r="884" spans="6:10" ht="14.5">
      <c r="F884" s="28"/>
      <c r="J884" s="25"/>
    </row>
    <row r="885" spans="6:10" ht="14.5">
      <c r="F885" s="28"/>
      <c r="J885" s="25"/>
    </row>
    <row r="886" spans="6:10" ht="14.5">
      <c r="F886" s="28"/>
      <c r="J886" s="25"/>
    </row>
    <row r="887" spans="6:10" ht="14.5">
      <c r="F887" s="28"/>
      <c r="J887" s="25"/>
    </row>
    <row r="888" spans="6:10" ht="14.5">
      <c r="F888" s="28"/>
      <c r="J888" s="25"/>
    </row>
    <row r="889" spans="6:10" ht="14.5">
      <c r="F889" s="28"/>
      <c r="J889" s="25"/>
    </row>
    <row r="890" spans="6:10" ht="14.5">
      <c r="F890" s="28"/>
      <c r="J890" s="25"/>
    </row>
    <row r="891" spans="6:10" ht="14.5">
      <c r="F891" s="28"/>
      <c r="J891" s="25"/>
    </row>
    <row r="892" spans="6:10" ht="14.5">
      <c r="F892" s="28"/>
      <c r="J892" s="25"/>
    </row>
    <row r="893" spans="6:10" ht="14.5">
      <c r="F893" s="28"/>
      <c r="J893" s="25"/>
    </row>
    <row r="894" spans="6:10" ht="14.5">
      <c r="F894" s="28"/>
      <c r="J894" s="25"/>
    </row>
    <row r="895" spans="6:10" ht="14.5">
      <c r="F895" s="28"/>
      <c r="J895" s="25"/>
    </row>
    <row r="896" spans="6:10" ht="14.5">
      <c r="F896" s="28"/>
      <c r="J896" s="25"/>
    </row>
    <row r="897" spans="6:10" ht="14.5">
      <c r="F897" s="28"/>
      <c r="J897" s="25"/>
    </row>
    <row r="898" spans="6:10" ht="14.5">
      <c r="F898" s="28"/>
      <c r="J898" s="25"/>
    </row>
    <row r="899" spans="6:10" ht="14.5">
      <c r="F899" s="28"/>
      <c r="J899" s="25"/>
    </row>
    <row r="900" spans="6:10" ht="14.5">
      <c r="F900" s="28"/>
      <c r="J900" s="25"/>
    </row>
    <row r="901" spans="6:10" ht="14.5">
      <c r="F901" s="28"/>
      <c r="J901" s="25"/>
    </row>
    <row r="902" spans="6:10" ht="14.5">
      <c r="F902" s="28"/>
      <c r="J902" s="25"/>
    </row>
    <row r="903" spans="6:10" ht="14.5">
      <c r="F903" s="28"/>
      <c r="J903" s="25"/>
    </row>
    <row r="904" spans="6:10" ht="14.5">
      <c r="F904" s="28"/>
      <c r="J904" s="25"/>
    </row>
    <row r="905" spans="6:10" ht="14.5">
      <c r="F905" s="28"/>
      <c r="J905" s="25"/>
    </row>
    <row r="906" spans="6:10" ht="14.5">
      <c r="F906" s="28"/>
      <c r="J906" s="25"/>
    </row>
    <row r="907" spans="6:10" ht="14.5">
      <c r="F907" s="28"/>
      <c r="J907" s="25"/>
    </row>
    <row r="908" spans="6:10" ht="14.5">
      <c r="F908" s="28"/>
      <c r="J908" s="25"/>
    </row>
    <row r="909" spans="6:10" ht="14.5">
      <c r="F909" s="28"/>
      <c r="J909" s="25"/>
    </row>
    <row r="910" spans="6:10" ht="14.5">
      <c r="F910" s="28"/>
      <c r="J910" s="25"/>
    </row>
    <row r="911" spans="6:10" ht="14.5">
      <c r="F911" s="28"/>
      <c r="J911" s="25"/>
    </row>
    <row r="912" spans="6:10" ht="14.5">
      <c r="F912" s="28"/>
      <c r="J912" s="25"/>
    </row>
    <row r="913" spans="6:10" ht="14.5">
      <c r="F913" s="28"/>
      <c r="J913" s="25"/>
    </row>
    <row r="914" spans="6:10" ht="14.5">
      <c r="F914" s="28"/>
      <c r="J914" s="25"/>
    </row>
    <row r="915" spans="6:10" ht="14.5">
      <c r="F915" s="28"/>
      <c r="J915" s="25"/>
    </row>
    <row r="916" spans="6:10" ht="14.5">
      <c r="F916" s="28"/>
      <c r="J916" s="25"/>
    </row>
    <row r="917" spans="6:10" ht="14.5">
      <c r="F917" s="28"/>
      <c r="J917" s="25"/>
    </row>
    <row r="918" spans="6:10" ht="14.5">
      <c r="F918" s="28"/>
      <c r="J918" s="25"/>
    </row>
    <row r="919" spans="6:10" ht="14.5">
      <c r="F919" s="28"/>
      <c r="J919" s="25"/>
    </row>
    <row r="920" spans="6:10" ht="14.5">
      <c r="F920" s="28"/>
      <c r="J920" s="25"/>
    </row>
    <row r="921" spans="6:10" ht="14.5">
      <c r="F921" s="28"/>
      <c r="J921" s="25"/>
    </row>
    <row r="922" spans="6:10" ht="14.5">
      <c r="F922" s="28"/>
      <c r="J922" s="25"/>
    </row>
    <row r="923" spans="6:10" ht="14.5">
      <c r="F923" s="28"/>
      <c r="J923" s="25"/>
    </row>
    <row r="924" spans="6:10" ht="14.5">
      <c r="F924" s="28"/>
      <c r="J924" s="25"/>
    </row>
    <row r="925" spans="6:10" ht="14.5">
      <c r="F925" s="28"/>
      <c r="J925" s="25"/>
    </row>
    <row r="926" spans="6:10" ht="14.5">
      <c r="F926" s="28"/>
      <c r="J926" s="25"/>
    </row>
    <row r="927" spans="6:10" ht="14.5">
      <c r="F927" s="28"/>
      <c r="J927" s="25"/>
    </row>
    <row r="928" spans="6:10" ht="14.5">
      <c r="F928" s="28"/>
      <c r="J928" s="25"/>
    </row>
    <row r="929" spans="6:10" ht="14.5">
      <c r="F929" s="28"/>
      <c r="J929" s="25"/>
    </row>
    <row r="930" spans="6:10" ht="14.5">
      <c r="F930" s="28"/>
      <c r="J930" s="25"/>
    </row>
    <row r="931" spans="6:10" ht="14.5">
      <c r="F931" s="28"/>
      <c r="J931" s="25"/>
    </row>
    <row r="932" spans="6:10" ht="14.5">
      <c r="F932" s="28"/>
      <c r="J932" s="25"/>
    </row>
    <row r="933" spans="6:10" ht="14.5">
      <c r="F933" s="28"/>
      <c r="J933" s="25"/>
    </row>
    <row r="934" spans="6:10" ht="14.5">
      <c r="F934" s="28"/>
      <c r="J934" s="25"/>
    </row>
    <row r="935" spans="6:10" ht="14.5">
      <c r="F935" s="28"/>
      <c r="J935" s="25"/>
    </row>
    <row r="936" spans="6:10" ht="14.5">
      <c r="F936" s="28"/>
      <c r="J936" s="25"/>
    </row>
    <row r="937" spans="6:10" ht="14.5">
      <c r="F937" s="28"/>
      <c r="J937" s="25"/>
    </row>
    <row r="938" spans="6:10" ht="14.5">
      <c r="F938" s="28"/>
      <c r="J938" s="25"/>
    </row>
    <row r="939" spans="6:10" ht="14.5">
      <c r="F939" s="28"/>
      <c r="J939" s="25"/>
    </row>
    <row r="940" spans="6:10" ht="14.5">
      <c r="F940" s="28"/>
      <c r="J940" s="25"/>
    </row>
    <row r="941" spans="6:10" ht="14.5">
      <c r="F941" s="28"/>
      <c r="J941" s="25"/>
    </row>
    <row r="942" spans="6:10" ht="14.5">
      <c r="F942" s="28"/>
      <c r="J942" s="25"/>
    </row>
    <row r="943" spans="6:10" ht="14.5">
      <c r="F943" s="28"/>
      <c r="J943" s="25"/>
    </row>
    <row r="944" spans="6:10" ht="14.5">
      <c r="F944" s="28"/>
      <c r="J944" s="25"/>
    </row>
    <row r="945" spans="6:10" ht="14.5">
      <c r="F945" s="28"/>
      <c r="J945" s="25"/>
    </row>
    <row r="946" spans="6:10" ht="14.5">
      <c r="F946" s="28"/>
      <c r="J946" s="25"/>
    </row>
    <row r="947" spans="6:10" ht="14.5">
      <c r="F947" s="28"/>
      <c r="J947" s="25"/>
    </row>
    <row r="948" spans="6:10" ht="14.5">
      <c r="F948" s="28"/>
      <c r="J948" s="25"/>
    </row>
    <row r="949" spans="6:10" ht="14.5">
      <c r="F949" s="28"/>
      <c r="J949" s="25"/>
    </row>
    <row r="950" spans="6:10" ht="14.5">
      <c r="F950" s="28"/>
      <c r="J950" s="25"/>
    </row>
    <row r="951" spans="6:10" ht="14.5">
      <c r="F951" s="28"/>
      <c r="J951" s="25"/>
    </row>
    <row r="952" spans="6:10" ht="14.5">
      <c r="F952" s="28"/>
      <c r="J952" s="25"/>
    </row>
    <row r="953" spans="6:10" ht="14.5">
      <c r="F953" s="28"/>
      <c r="J953" s="25"/>
    </row>
    <row r="954" spans="6:10" ht="14.5">
      <c r="F954" s="28"/>
      <c r="J954" s="25"/>
    </row>
    <row r="955" spans="6:10" ht="14.5">
      <c r="F955" s="28"/>
      <c r="J955" s="25"/>
    </row>
    <row r="956" spans="6:10" ht="14.5">
      <c r="F956" s="28"/>
      <c r="J956" s="25"/>
    </row>
  </sheetData>
  <mergeCells count="19">
    <mergeCell ref="G4:G5"/>
    <mergeCell ref="B10:B13"/>
    <mergeCell ref="A14:A17"/>
    <mergeCell ref="B14:B17"/>
    <mergeCell ref="G14:G17"/>
    <mergeCell ref="A6:A7"/>
    <mergeCell ref="G6:G7"/>
    <mergeCell ref="A18:A25"/>
    <mergeCell ref="B18:B25"/>
    <mergeCell ref="A1:H1"/>
    <mergeCell ref="G10:G13"/>
    <mergeCell ref="A8:A9"/>
    <mergeCell ref="A10:A13"/>
    <mergeCell ref="B8:B9"/>
    <mergeCell ref="A2:B2"/>
    <mergeCell ref="B6:B7"/>
    <mergeCell ref="C2:H2"/>
    <mergeCell ref="B4:B5"/>
    <mergeCell ref="A4:A5"/>
  </mergeCells>
  <hyperlinks>
    <hyperlink ref="H8" r:id="rId1" xr:uid="{D91900A2-34A0-48C0-AC54-FEBF3FD90E02}"/>
    <hyperlink ref="H9" r:id="rId2" xr:uid="{34B9DF08-E0AE-4EC8-8B6E-677EB416F023}"/>
    <hyperlink ref="H26" r:id="rId3" display="https://methodology.scope3.com/consumer_devices" xr:uid="{8E9F4E27-77FE-4F39-B0C2-2201AC090150}"/>
  </hyperlinks>
  <pageMargins left="0.7" right="0.7" top="0.75" bottom="0.75" header="0.3" footer="0.3"/>
  <pageSetup orientation="portrait"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9F078-A60D-4551-8154-A6FE5EBA59DB}">
  <dimension ref="A1:G43"/>
  <sheetViews>
    <sheetView showGridLines="0" zoomScale="64" zoomScaleNormal="55" workbookViewId="0">
      <selection activeCell="F24" sqref="F24"/>
    </sheetView>
  </sheetViews>
  <sheetFormatPr baseColWidth="10" defaultColWidth="8.6328125" defaultRowHeight="14.5"/>
  <cols>
    <col min="1" max="1" width="29.453125" style="7" customWidth="1"/>
    <col min="2" max="2" width="55.453125" style="7" customWidth="1"/>
    <col min="3" max="3" width="81.453125" style="7" bestFit="1" customWidth="1"/>
    <col min="4" max="4" width="16.6328125" style="7" bestFit="1" customWidth="1"/>
    <col min="5" max="5" width="17.453125" style="7" bestFit="1" customWidth="1"/>
    <col min="6" max="6" width="136.81640625" style="7" bestFit="1" customWidth="1"/>
    <col min="7" max="7" width="63.36328125" style="7" bestFit="1" customWidth="1"/>
    <col min="8" max="16384" width="8.6328125" style="6"/>
  </cols>
  <sheetData>
    <row r="1" spans="1:7" s="162" customFormat="1" ht="20.5">
      <c r="A1" s="182" t="s">
        <v>183</v>
      </c>
      <c r="B1" s="183"/>
      <c r="C1" s="183"/>
      <c r="D1" s="183"/>
      <c r="E1" s="183"/>
      <c r="F1" s="183"/>
      <c r="G1" s="183"/>
    </row>
    <row r="2" spans="1:7" s="162" customFormat="1" ht="27" customHeight="1" thickBot="1">
      <c r="A2" s="163" t="s">
        <v>184</v>
      </c>
      <c r="B2" s="163" t="s">
        <v>185</v>
      </c>
      <c r="C2" s="163" t="s">
        <v>186</v>
      </c>
      <c r="D2" s="163" t="s">
        <v>10</v>
      </c>
      <c r="E2" s="163" t="s">
        <v>11</v>
      </c>
      <c r="F2" s="163" t="s">
        <v>125</v>
      </c>
      <c r="G2" s="163" t="s">
        <v>12</v>
      </c>
    </row>
    <row r="3" spans="1:7" ht="76" customHeight="1" thickBot="1">
      <c r="A3" s="29" t="s">
        <v>187</v>
      </c>
      <c r="B3" s="30" t="s">
        <v>188</v>
      </c>
      <c r="C3" s="31" t="s">
        <v>189</v>
      </c>
      <c r="D3" s="32" t="s">
        <v>190</v>
      </c>
      <c r="E3" s="32">
        <v>30</v>
      </c>
      <c r="F3" s="33" t="s">
        <v>191</v>
      </c>
      <c r="G3" s="34" t="s">
        <v>192</v>
      </c>
    </row>
    <row r="4" spans="1:7" ht="45.75" customHeight="1" thickBot="1">
      <c r="A4" s="29" t="s">
        <v>193</v>
      </c>
      <c r="B4" s="30" t="s">
        <v>194</v>
      </c>
      <c r="C4" s="31" t="s">
        <v>195</v>
      </c>
      <c r="D4" s="32" t="s">
        <v>196</v>
      </c>
      <c r="E4" s="32">
        <v>500</v>
      </c>
      <c r="F4" s="33" t="s">
        <v>197</v>
      </c>
      <c r="G4" s="35" t="s">
        <v>198</v>
      </c>
    </row>
    <row r="5" spans="1:7" ht="25.5" customHeight="1">
      <c r="A5" s="199" t="s">
        <v>199</v>
      </c>
      <c r="B5" s="197" t="s">
        <v>200</v>
      </c>
      <c r="C5" s="36" t="s">
        <v>201</v>
      </c>
      <c r="D5" s="37" t="s">
        <v>196</v>
      </c>
      <c r="E5" s="37">
        <v>0.5</v>
      </c>
      <c r="F5" s="37" t="s">
        <v>202</v>
      </c>
      <c r="G5" s="35" t="s">
        <v>203</v>
      </c>
    </row>
    <row r="6" spans="1:7" ht="22" customHeight="1">
      <c r="A6" s="200"/>
      <c r="B6" s="198"/>
      <c r="C6" s="38" t="s">
        <v>204</v>
      </c>
      <c r="D6" s="17" t="s">
        <v>196</v>
      </c>
      <c r="E6" s="17">
        <v>0.5</v>
      </c>
      <c r="F6" s="17" t="s">
        <v>205</v>
      </c>
      <c r="G6" s="39" t="s">
        <v>203</v>
      </c>
    </row>
    <row r="7" spans="1:7" ht="54" customHeight="1" thickBot="1">
      <c r="A7" s="200"/>
      <c r="B7" s="198"/>
      <c r="C7" s="40" t="s">
        <v>206</v>
      </c>
      <c r="D7" s="41" t="s">
        <v>196</v>
      </c>
      <c r="E7" s="41" t="s">
        <v>207</v>
      </c>
      <c r="F7" s="41" t="s">
        <v>208</v>
      </c>
      <c r="G7" s="42" t="s">
        <v>203</v>
      </c>
    </row>
    <row r="8" spans="1:7" ht="25.5" customHeight="1">
      <c r="A8" s="201" t="s">
        <v>209</v>
      </c>
      <c r="B8" s="198"/>
      <c r="C8" s="36" t="s">
        <v>210</v>
      </c>
      <c r="D8" s="37" t="s">
        <v>211</v>
      </c>
      <c r="E8" s="37">
        <v>3</v>
      </c>
      <c r="F8" s="43"/>
      <c r="G8" s="35" t="s">
        <v>198</v>
      </c>
    </row>
    <row r="9" spans="1:7" ht="25.5" customHeight="1">
      <c r="A9" s="202"/>
      <c r="B9" s="198"/>
      <c r="C9" s="38" t="s">
        <v>212</v>
      </c>
      <c r="D9" s="17" t="s">
        <v>196</v>
      </c>
      <c r="E9" s="17">
        <v>0.5</v>
      </c>
      <c r="F9" s="17" t="s">
        <v>202</v>
      </c>
      <c r="G9" s="39" t="s">
        <v>203</v>
      </c>
    </row>
    <row r="10" spans="1:7" ht="25.5" customHeight="1">
      <c r="A10" s="202"/>
      <c r="B10" s="198"/>
      <c r="C10" s="38" t="s">
        <v>213</v>
      </c>
      <c r="D10" s="17" t="s">
        <v>196</v>
      </c>
      <c r="E10" s="17">
        <v>0.5</v>
      </c>
      <c r="F10" s="17" t="s">
        <v>205</v>
      </c>
      <c r="G10" s="39" t="s">
        <v>203</v>
      </c>
    </row>
    <row r="11" spans="1:7" ht="48" customHeight="1" thickBot="1">
      <c r="A11" s="202"/>
      <c r="B11" s="198"/>
      <c r="C11" s="44" t="s">
        <v>214</v>
      </c>
      <c r="D11" s="45" t="s">
        <v>196</v>
      </c>
      <c r="E11" s="45" t="s">
        <v>215</v>
      </c>
      <c r="F11" s="46" t="s">
        <v>216</v>
      </c>
      <c r="G11" s="47" t="s">
        <v>203</v>
      </c>
    </row>
    <row r="12" spans="1:7" ht="59" customHeight="1" thickBot="1">
      <c r="A12" s="48" t="s">
        <v>217</v>
      </c>
      <c r="B12" s="49" t="s">
        <v>194</v>
      </c>
      <c r="C12" s="50" t="s">
        <v>218</v>
      </c>
      <c r="D12" s="51" t="s">
        <v>211</v>
      </c>
      <c r="E12" s="52" t="s">
        <v>219</v>
      </c>
      <c r="F12" s="53" t="s">
        <v>220</v>
      </c>
      <c r="G12" s="54" t="s">
        <v>192</v>
      </c>
    </row>
    <row r="13" spans="1:7" ht="30" customHeight="1">
      <c r="A13" s="203" t="s">
        <v>221</v>
      </c>
      <c r="B13" s="205" t="s">
        <v>194</v>
      </c>
      <c r="C13" s="55" t="s">
        <v>222</v>
      </c>
      <c r="D13" s="56" t="s">
        <v>211</v>
      </c>
      <c r="E13" s="56" t="s">
        <v>223</v>
      </c>
      <c r="F13" s="57"/>
      <c r="G13" s="58" t="s">
        <v>198</v>
      </c>
    </row>
    <row r="14" spans="1:7" ht="30" customHeight="1" thickBot="1">
      <c r="A14" s="204"/>
      <c r="B14" s="206"/>
      <c r="C14" s="59" t="s">
        <v>224</v>
      </c>
      <c r="D14" s="60" t="s">
        <v>211</v>
      </c>
      <c r="E14" s="60">
        <v>0.35</v>
      </c>
      <c r="F14" s="60" t="s">
        <v>225</v>
      </c>
      <c r="G14" s="61" t="s">
        <v>198</v>
      </c>
    </row>
    <row r="15" spans="1:7" ht="55.5" customHeight="1" thickBot="1">
      <c r="A15" s="62" t="s">
        <v>226</v>
      </c>
      <c r="B15" s="63" t="s">
        <v>194</v>
      </c>
      <c r="C15" s="64" t="s">
        <v>227</v>
      </c>
      <c r="D15" s="65" t="s">
        <v>190</v>
      </c>
      <c r="E15" s="65">
        <v>30</v>
      </c>
      <c r="F15" s="66" t="s">
        <v>228</v>
      </c>
      <c r="G15" s="67" t="s">
        <v>198</v>
      </c>
    </row>
    <row r="18" spans="1:7" ht="15" thickBot="1"/>
    <row r="19" spans="1:7" s="162" customFormat="1" ht="21" thickBot="1">
      <c r="A19" s="194" t="s">
        <v>229</v>
      </c>
      <c r="B19" s="195"/>
      <c r="C19" s="195"/>
      <c r="D19" s="195"/>
      <c r="E19" s="196"/>
      <c r="F19" s="164"/>
      <c r="G19" s="164"/>
    </row>
    <row r="20" spans="1:7" s="162" customFormat="1" ht="29.5" customHeight="1" thickBot="1">
      <c r="A20" s="165" t="s">
        <v>184</v>
      </c>
      <c r="B20" s="166" t="s">
        <v>230</v>
      </c>
      <c r="C20" s="165" t="s">
        <v>231</v>
      </c>
      <c r="D20" s="165" t="s">
        <v>232</v>
      </c>
      <c r="E20" s="167" t="s">
        <v>233</v>
      </c>
      <c r="F20" s="158"/>
      <c r="G20" s="158"/>
    </row>
    <row r="21" spans="1:7" ht="56" customHeight="1">
      <c r="A21" s="201" t="s">
        <v>221</v>
      </c>
      <c r="B21" s="69" t="s">
        <v>93</v>
      </c>
      <c r="C21" s="70" t="s">
        <v>234</v>
      </c>
      <c r="D21" s="71" t="s">
        <v>235</v>
      </c>
      <c r="E21" s="72" t="s">
        <v>236</v>
      </c>
      <c r="F21" s="68"/>
      <c r="G21" s="68"/>
    </row>
    <row r="22" spans="1:7" ht="72.5">
      <c r="A22" s="202"/>
      <c r="B22" s="69" t="s">
        <v>237</v>
      </c>
      <c r="C22" s="71" t="s">
        <v>238</v>
      </c>
      <c r="D22" s="73" t="s">
        <v>239</v>
      </c>
      <c r="E22" s="74" t="s">
        <v>240</v>
      </c>
      <c r="F22" s="68"/>
      <c r="G22" s="68"/>
    </row>
    <row r="23" spans="1:7">
      <c r="A23" s="202"/>
      <c r="B23" s="75" t="s">
        <v>241</v>
      </c>
      <c r="C23" s="76" t="s">
        <v>242</v>
      </c>
      <c r="D23" s="76" t="s">
        <v>243</v>
      </c>
      <c r="E23" s="77" t="s">
        <v>244</v>
      </c>
      <c r="F23" s="68"/>
      <c r="G23" s="68"/>
    </row>
    <row r="24" spans="1:7" ht="73" thickBot="1">
      <c r="A24" s="212"/>
      <c r="B24" s="78" t="s">
        <v>245</v>
      </c>
      <c r="C24" s="79" t="s">
        <v>246</v>
      </c>
      <c r="D24" s="80" t="s">
        <v>247</v>
      </c>
      <c r="E24" s="81" t="s">
        <v>248</v>
      </c>
      <c r="F24" s="68"/>
      <c r="G24" s="68"/>
    </row>
    <row r="25" spans="1:7" ht="13.5">
      <c r="A25" s="68"/>
      <c r="B25" s="68"/>
      <c r="C25" s="68"/>
      <c r="D25" s="68"/>
      <c r="E25" s="68"/>
      <c r="F25" s="68"/>
      <c r="G25" s="68"/>
    </row>
    <row r="26" spans="1:7" ht="13.5">
      <c r="A26" s="68"/>
      <c r="B26" s="68"/>
      <c r="C26" s="68"/>
      <c r="D26" s="68"/>
      <c r="E26" s="68"/>
      <c r="F26" s="68"/>
      <c r="G26" s="68"/>
    </row>
    <row r="27" spans="1:7">
      <c r="A27" s="14"/>
      <c r="B27" s="82" t="s">
        <v>249</v>
      </c>
      <c r="C27" s="68"/>
      <c r="D27" s="68"/>
      <c r="E27" s="68"/>
      <c r="F27" s="68"/>
      <c r="G27" s="68"/>
    </row>
    <row r="28" spans="1:7" ht="15" thickBot="1"/>
    <row r="29" spans="1:7" s="162" customFormat="1" ht="21" thickBot="1">
      <c r="A29" s="194" t="s">
        <v>250</v>
      </c>
      <c r="B29" s="195"/>
      <c r="C29" s="195"/>
      <c r="D29" s="195"/>
      <c r="E29" s="196"/>
      <c r="F29" s="168"/>
      <c r="G29" s="168"/>
    </row>
    <row r="30" spans="1:7" s="162" customFormat="1" ht="27" customHeight="1" thickBot="1">
      <c r="A30" s="165" t="s">
        <v>184</v>
      </c>
      <c r="B30" s="165" t="s">
        <v>251</v>
      </c>
      <c r="C30" s="165" t="s">
        <v>12</v>
      </c>
      <c r="D30" s="165" t="s">
        <v>10</v>
      </c>
      <c r="E30" s="165" t="s">
        <v>252</v>
      </c>
      <c r="F30" s="158"/>
      <c r="G30" s="158"/>
    </row>
    <row r="31" spans="1:7" ht="34" customHeight="1">
      <c r="A31" s="201" t="s">
        <v>253</v>
      </c>
      <c r="B31" s="83" t="s">
        <v>254</v>
      </c>
      <c r="C31" s="207" t="s">
        <v>255</v>
      </c>
      <c r="D31" s="84" t="s">
        <v>196</v>
      </c>
      <c r="E31" s="85">
        <v>0.2</v>
      </c>
    </row>
    <row r="32" spans="1:7" ht="34" customHeight="1">
      <c r="A32" s="202"/>
      <c r="B32" s="69" t="s">
        <v>256</v>
      </c>
      <c r="C32" s="208"/>
      <c r="D32" s="86" t="s">
        <v>196</v>
      </c>
      <c r="E32" s="87">
        <v>0.15</v>
      </c>
    </row>
    <row r="33" spans="1:7" ht="34" customHeight="1">
      <c r="A33" s="202"/>
      <c r="B33" s="75" t="s">
        <v>257</v>
      </c>
      <c r="C33" s="208"/>
      <c r="D33" s="86" t="s">
        <v>196</v>
      </c>
      <c r="E33" s="87">
        <v>0.4</v>
      </c>
    </row>
    <row r="34" spans="1:7" ht="34" customHeight="1" thickBot="1">
      <c r="A34" s="210"/>
      <c r="B34" s="78" t="s">
        <v>258</v>
      </c>
      <c r="C34" s="209"/>
      <c r="D34" s="88" t="s">
        <v>196</v>
      </c>
      <c r="E34" s="89">
        <v>0.25</v>
      </c>
    </row>
    <row r="35" spans="1:7" ht="34" customHeight="1">
      <c r="A35" s="211" t="s">
        <v>259</v>
      </c>
      <c r="B35" s="83" t="s">
        <v>254</v>
      </c>
      <c r="C35" s="207" t="s">
        <v>260</v>
      </c>
      <c r="D35" s="84" t="s">
        <v>196</v>
      </c>
      <c r="E35" s="85">
        <v>0.02</v>
      </c>
    </row>
    <row r="36" spans="1:7" ht="34" customHeight="1">
      <c r="A36" s="202"/>
      <c r="B36" s="69" t="s">
        <v>256</v>
      </c>
      <c r="C36" s="208"/>
      <c r="D36" s="86" t="s">
        <v>196</v>
      </c>
      <c r="E36" s="87">
        <v>0.01</v>
      </c>
    </row>
    <row r="37" spans="1:7" ht="34" customHeight="1">
      <c r="A37" s="202"/>
      <c r="B37" s="75" t="s">
        <v>257</v>
      </c>
      <c r="C37" s="208"/>
      <c r="D37" s="86" t="s">
        <v>196</v>
      </c>
      <c r="E37" s="87">
        <v>0.95</v>
      </c>
    </row>
    <row r="38" spans="1:7" ht="34" customHeight="1" thickBot="1">
      <c r="A38" s="212"/>
      <c r="B38" s="78" t="s">
        <v>258</v>
      </c>
      <c r="C38" s="209"/>
      <c r="D38" s="88" t="s">
        <v>196</v>
      </c>
      <c r="E38" s="89">
        <v>0.02</v>
      </c>
    </row>
    <row r="39" spans="1:7" s="92" customFormat="1" ht="14" customHeight="1">
      <c r="A39" s="90"/>
      <c r="B39" s="91"/>
      <c r="C39" s="91"/>
      <c r="D39" s="91"/>
      <c r="E39" s="91"/>
      <c r="F39" s="91"/>
      <c r="G39" s="91"/>
    </row>
    <row r="40" spans="1:7" s="92" customFormat="1" ht="14" customHeight="1">
      <c r="A40" s="90"/>
      <c r="B40" s="93" t="s">
        <v>261</v>
      </c>
      <c r="C40" s="91"/>
      <c r="D40" s="91"/>
      <c r="E40" s="91"/>
      <c r="F40" s="91"/>
      <c r="G40" s="91"/>
    </row>
    <row r="41" spans="1:7" s="92" customFormat="1" ht="14" customHeight="1">
      <c r="A41" s="90"/>
      <c r="B41" s="91"/>
      <c r="C41" s="91"/>
      <c r="D41" s="91"/>
      <c r="E41" s="91"/>
      <c r="F41" s="91"/>
      <c r="G41" s="91"/>
    </row>
    <row r="42" spans="1:7" s="92" customFormat="1" ht="14" customHeight="1">
      <c r="A42" s="90"/>
      <c r="B42" s="91"/>
      <c r="C42" s="91"/>
      <c r="D42" s="91"/>
      <c r="E42" s="91"/>
      <c r="F42" s="91"/>
      <c r="G42" s="91"/>
    </row>
    <row r="43" spans="1:7" s="92" customFormat="1">
      <c r="A43" s="91"/>
      <c r="B43" s="91"/>
      <c r="C43" s="91"/>
      <c r="D43" s="91"/>
      <c r="E43" s="91"/>
      <c r="F43" s="91"/>
      <c r="G43" s="91"/>
    </row>
  </sheetData>
  <mergeCells count="13">
    <mergeCell ref="C31:C34"/>
    <mergeCell ref="A31:A34"/>
    <mergeCell ref="A35:A38"/>
    <mergeCell ref="C35:C38"/>
    <mergeCell ref="A21:A24"/>
    <mergeCell ref="A29:E29"/>
    <mergeCell ref="A19:E19"/>
    <mergeCell ref="A1:G1"/>
    <mergeCell ref="B5:B11"/>
    <mergeCell ref="A5:A7"/>
    <mergeCell ref="A8:A11"/>
    <mergeCell ref="A13:A14"/>
    <mergeCell ref="B13:B14"/>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7B00A-027E-4508-B7B4-5CDD73289AA5}">
  <dimension ref="A1:G19"/>
  <sheetViews>
    <sheetView showGridLines="0" zoomScale="80" zoomScaleNormal="55" workbookViewId="0">
      <selection activeCell="F23" sqref="F23"/>
    </sheetView>
  </sheetViews>
  <sheetFormatPr baseColWidth="10" defaultColWidth="8.6328125" defaultRowHeight="14.5"/>
  <cols>
    <col min="1" max="1" width="25" style="22" customWidth="1"/>
    <col min="2" max="2" width="33.81640625" style="22" customWidth="1"/>
    <col min="3" max="3" width="50.6328125" style="22" customWidth="1"/>
    <col min="4" max="4" width="35" style="22" customWidth="1"/>
    <col min="5" max="5" width="16.1796875" style="22" customWidth="1"/>
    <col min="6" max="6" width="103.453125" style="22" bestFit="1" customWidth="1"/>
    <col min="7" max="7" width="58" style="22" customWidth="1"/>
    <col min="8" max="16384" width="8.6328125" style="6"/>
  </cols>
  <sheetData>
    <row r="1" spans="1:7" s="162" customFormat="1" ht="20.5">
      <c r="A1" s="182" t="s">
        <v>262</v>
      </c>
      <c r="B1" s="183"/>
      <c r="C1" s="183"/>
      <c r="D1" s="183"/>
      <c r="E1" s="183"/>
      <c r="F1" s="183"/>
      <c r="G1" s="183"/>
    </row>
    <row r="2" spans="1:7" s="162" customFormat="1" ht="21" thickBot="1">
      <c r="A2" s="163" t="s">
        <v>184</v>
      </c>
      <c r="B2" s="163" t="s">
        <v>185</v>
      </c>
      <c r="C2" s="163" t="s">
        <v>186</v>
      </c>
      <c r="D2" s="163" t="s">
        <v>10</v>
      </c>
      <c r="E2" s="163" t="s">
        <v>11</v>
      </c>
      <c r="F2" s="163" t="s">
        <v>125</v>
      </c>
      <c r="G2" s="163" t="s">
        <v>12</v>
      </c>
    </row>
    <row r="3" spans="1:7" ht="23" customHeight="1">
      <c r="A3" s="213" t="s">
        <v>199</v>
      </c>
      <c r="B3" s="215" t="s">
        <v>263</v>
      </c>
      <c r="C3" s="94" t="s">
        <v>264</v>
      </c>
      <c r="D3" s="145" t="s">
        <v>265</v>
      </c>
      <c r="E3" s="145">
        <v>55.2</v>
      </c>
      <c r="F3" s="95" t="s">
        <v>266</v>
      </c>
      <c r="G3" s="35" t="s">
        <v>171</v>
      </c>
    </row>
    <row r="4" spans="1:7" ht="23" customHeight="1" thickBot="1">
      <c r="A4" s="214"/>
      <c r="B4" s="216"/>
      <c r="C4" s="96" t="s">
        <v>267</v>
      </c>
      <c r="D4" s="146" t="s">
        <v>268</v>
      </c>
      <c r="E4" s="146">
        <v>3.79</v>
      </c>
      <c r="F4" s="97" t="s">
        <v>266</v>
      </c>
      <c r="G4" s="98" t="s">
        <v>171</v>
      </c>
    </row>
    <row r="5" spans="1:7" ht="23" customHeight="1">
      <c r="A5" s="202"/>
      <c r="B5" s="217" t="s">
        <v>269</v>
      </c>
      <c r="C5" s="99" t="s">
        <v>270</v>
      </c>
      <c r="D5" s="99" t="s">
        <v>271</v>
      </c>
      <c r="E5" s="99">
        <v>100</v>
      </c>
      <c r="F5" s="55" t="s">
        <v>272</v>
      </c>
      <c r="G5" s="100" t="s">
        <v>273</v>
      </c>
    </row>
    <row r="6" spans="1:7" ht="23" customHeight="1">
      <c r="A6" s="202"/>
      <c r="B6" s="218"/>
      <c r="C6" s="101" t="s">
        <v>274</v>
      </c>
      <c r="D6" s="101" t="s">
        <v>275</v>
      </c>
      <c r="E6" s="101">
        <v>1.25</v>
      </c>
      <c r="F6" s="102" t="s">
        <v>276</v>
      </c>
      <c r="G6" s="103" t="s">
        <v>277</v>
      </c>
    </row>
    <row r="7" spans="1:7" ht="23" customHeight="1">
      <c r="A7" s="202"/>
      <c r="B7" s="218"/>
      <c r="C7" s="101" t="s">
        <v>278</v>
      </c>
      <c r="D7" s="101" t="s">
        <v>275</v>
      </c>
      <c r="E7" s="101">
        <v>1.56</v>
      </c>
      <c r="F7" s="102" t="s">
        <v>279</v>
      </c>
      <c r="G7" s="103" t="s">
        <v>280</v>
      </c>
    </row>
    <row r="8" spans="1:7" ht="23" customHeight="1">
      <c r="A8" s="202"/>
      <c r="B8" s="218"/>
      <c r="C8" s="101" t="s">
        <v>281</v>
      </c>
      <c r="D8" s="101" t="s">
        <v>282</v>
      </c>
      <c r="E8" s="148"/>
      <c r="F8" s="102" t="s">
        <v>283</v>
      </c>
      <c r="G8" s="105"/>
    </row>
    <row r="9" spans="1:7" ht="23" customHeight="1" thickBot="1">
      <c r="A9" s="202"/>
      <c r="B9" s="218"/>
      <c r="C9" s="101" t="s">
        <v>284</v>
      </c>
      <c r="D9" s="101" t="s">
        <v>282</v>
      </c>
      <c r="E9" s="148"/>
      <c r="F9" s="102" t="s">
        <v>285</v>
      </c>
      <c r="G9" s="105"/>
    </row>
    <row r="10" spans="1:7" ht="23" customHeight="1">
      <c r="A10" s="202"/>
      <c r="B10" s="219" t="s">
        <v>286</v>
      </c>
      <c r="C10" s="101" t="s">
        <v>287</v>
      </c>
      <c r="D10" s="101" t="s">
        <v>137</v>
      </c>
      <c r="E10" s="149">
        <f>E3/(3600*24*365.25)*E6*E7*E5/1000</f>
        <v>3.4109057723020759E-7</v>
      </c>
      <c r="F10" s="102" t="s">
        <v>288</v>
      </c>
      <c r="G10" s="105"/>
    </row>
    <row r="11" spans="1:7" ht="23" customHeight="1" thickBot="1">
      <c r="A11" s="212"/>
      <c r="B11" s="220"/>
      <c r="C11" s="106" t="s">
        <v>289</v>
      </c>
      <c r="D11" s="147" t="s">
        <v>137</v>
      </c>
      <c r="E11" s="150">
        <f>E4/(3600*24*365.25)*E6*E5/1000</f>
        <v>1.5012231601896216E-8</v>
      </c>
      <c r="F11" s="107" t="s">
        <v>290</v>
      </c>
      <c r="G11" s="108"/>
    </row>
    <row r="12" spans="1:7" ht="23" customHeight="1">
      <c r="G12" s="6"/>
    </row>
    <row r="13" spans="1:7" ht="23" customHeight="1">
      <c r="G13" s="6"/>
    </row>
    <row r="14" spans="1:7" ht="23" customHeight="1">
      <c r="G14" s="6"/>
    </row>
    <row r="15" spans="1:7" ht="23" customHeight="1">
      <c r="G15" s="6"/>
    </row>
    <row r="16" spans="1:7" ht="23" customHeight="1">
      <c r="G16" s="6"/>
    </row>
    <row r="17" spans="7:7" ht="23" customHeight="1">
      <c r="G17" s="6"/>
    </row>
    <row r="18" spans="7:7" ht="23" customHeight="1">
      <c r="G18" s="6"/>
    </row>
    <row r="19" spans="7:7" ht="23" customHeight="1">
      <c r="G19" s="6"/>
    </row>
  </sheetData>
  <mergeCells count="5">
    <mergeCell ref="A1:G1"/>
    <mergeCell ref="A3:A11"/>
    <mergeCell ref="B3:B4"/>
    <mergeCell ref="B5:B9"/>
    <mergeCell ref="B10:B1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61332-DCF8-4983-BE09-0010BF71577A}">
  <dimension ref="A1:Y20"/>
  <sheetViews>
    <sheetView showGridLines="0" zoomScale="83" zoomScaleNormal="60" workbookViewId="0">
      <selection activeCell="C24" sqref="C24"/>
    </sheetView>
  </sheetViews>
  <sheetFormatPr baseColWidth="10" defaultColWidth="8.6328125" defaultRowHeight="14.5"/>
  <cols>
    <col min="1" max="1" width="47.453125" style="22" customWidth="1"/>
    <col min="2" max="2" width="48.81640625" style="21" customWidth="1"/>
    <col min="3" max="3" width="103.1796875" style="22" bestFit="1" customWidth="1"/>
    <col min="4" max="4" width="21.81640625" style="22" bestFit="1" customWidth="1"/>
    <col min="5" max="5" width="10.1796875" style="22" bestFit="1" customWidth="1"/>
    <col min="6" max="6" width="78.6328125" style="22" bestFit="1" customWidth="1"/>
    <col min="7" max="7" width="77.453125" style="22" bestFit="1" customWidth="1"/>
    <col min="8" max="16384" width="8.6328125" style="6"/>
  </cols>
  <sheetData>
    <row r="1" spans="1:25" s="162" customFormat="1" ht="20.5">
      <c r="A1" s="225"/>
      <c r="B1" s="226"/>
      <c r="C1" s="226"/>
      <c r="D1" s="226"/>
      <c r="E1" s="226"/>
      <c r="F1" s="226"/>
      <c r="G1" s="226"/>
    </row>
    <row r="2" spans="1:25" s="162" customFormat="1" ht="20.5">
      <c r="A2" s="163" t="s">
        <v>184</v>
      </c>
      <c r="B2" s="163" t="s">
        <v>185</v>
      </c>
      <c r="C2" s="163" t="s">
        <v>186</v>
      </c>
      <c r="D2" s="163" t="s">
        <v>10</v>
      </c>
      <c r="E2" s="163" t="s">
        <v>11</v>
      </c>
      <c r="F2" s="163" t="s">
        <v>125</v>
      </c>
      <c r="G2" s="163" t="s">
        <v>12</v>
      </c>
    </row>
    <row r="3" spans="1:25" ht="31.5" customHeight="1">
      <c r="A3" s="199" t="s">
        <v>148</v>
      </c>
      <c r="B3" s="232" t="s">
        <v>291</v>
      </c>
      <c r="C3" s="120" t="s">
        <v>292</v>
      </c>
      <c r="D3" s="109" t="s">
        <v>144</v>
      </c>
      <c r="E3" s="110">
        <f>0.005/10^3</f>
        <v>5.0000000000000004E-6</v>
      </c>
      <c r="F3" s="231" t="s">
        <v>293</v>
      </c>
      <c r="G3" s="140" t="s">
        <v>171</v>
      </c>
      <c r="I3" s="11"/>
      <c r="J3" s="12"/>
      <c r="K3" s="12"/>
      <c r="L3" s="12"/>
      <c r="M3" s="13"/>
      <c r="N3" s="13"/>
      <c r="O3" s="13"/>
      <c r="P3" s="13"/>
      <c r="Q3" s="13"/>
      <c r="R3" s="13"/>
      <c r="S3" s="13"/>
      <c r="T3" s="13"/>
      <c r="U3" s="13"/>
      <c r="V3" s="13"/>
      <c r="W3" s="13"/>
      <c r="X3" s="13"/>
      <c r="Y3" s="13"/>
    </row>
    <row r="4" spans="1:25" ht="31.5" customHeight="1">
      <c r="A4" s="200"/>
      <c r="B4" s="233"/>
      <c r="C4" s="124" t="s">
        <v>294</v>
      </c>
      <c r="D4" s="70" t="s">
        <v>295</v>
      </c>
      <c r="E4" s="111">
        <f>0.000905/10^3</f>
        <v>9.0500000000000002E-7</v>
      </c>
      <c r="F4" s="230"/>
      <c r="G4" s="141" t="s">
        <v>171</v>
      </c>
      <c r="I4" s="11"/>
      <c r="J4" s="12"/>
      <c r="K4" s="12"/>
      <c r="L4" s="12"/>
      <c r="M4" s="13"/>
      <c r="N4" s="13"/>
      <c r="O4" s="13"/>
      <c r="P4" s="13"/>
      <c r="Q4" s="13"/>
      <c r="R4" s="13"/>
      <c r="S4" s="13"/>
      <c r="T4" s="13"/>
      <c r="U4" s="13"/>
      <c r="V4" s="13"/>
      <c r="W4" s="13"/>
      <c r="X4" s="13"/>
      <c r="Y4" s="13"/>
    </row>
    <row r="5" spans="1:25" ht="31.5" customHeight="1">
      <c r="A5" s="200"/>
      <c r="B5" s="233"/>
      <c r="C5" s="124" t="s">
        <v>296</v>
      </c>
      <c r="D5" s="70" t="s">
        <v>297</v>
      </c>
      <c r="E5" s="111">
        <v>9.1800000000000002E-6</v>
      </c>
      <c r="F5" s="229" t="s">
        <v>298</v>
      </c>
      <c r="G5" s="141" t="s">
        <v>171</v>
      </c>
      <c r="I5" s="11"/>
      <c r="J5" s="12"/>
      <c r="K5" s="12"/>
      <c r="L5" s="12"/>
      <c r="M5" s="13"/>
      <c r="N5" s="13"/>
      <c r="O5" s="13"/>
      <c r="P5" s="13"/>
      <c r="Q5" s="13"/>
      <c r="R5" s="13"/>
      <c r="S5" s="13"/>
      <c r="T5" s="13"/>
      <c r="U5" s="13"/>
      <c r="V5" s="13"/>
      <c r="W5" s="13"/>
      <c r="X5" s="13"/>
      <c r="Y5" s="13"/>
    </row>
    <row r="6" spans="1:25" ht="31.5" customHeight="1">
      <c r="A6" s="200"/>
      <c r="B6" s="233"/>
      <c r="C6" s="124" t="s">
        <v>299</v>
      </c>
      <c r="D6" s="70" t="s">
        <v>300</v>
      </c>
      <c r="E6" s="111">
        <v>9.9000000000000005E-7</v>
      </c>
      <c r="F6" s="230"/>
      <c r="G6" s="141" t="s">
        <v>171</v>
      </c>
      <c r="I6" s="11"/>
      <c r="J6" s="12"/>
      <c r="K6" s="12"/>
      <c r="L6" s="12"/>
      <c r="M6" s="13"/>
      <c r="N6" s="13"/>
      <c r="O6" s="13"/>
      <c r="P6" s="13"/>
      <c r="Q6" s="13"/>
      <c r="R6" s="13"/>
      <c r="S6" s="13"/>
      <c r="T6" s="13"/>
      <c r="U6" s="13"/>
      <c r="V6" s="13"/>
      <c r="W6" s="13"/>
      <c r="X6" s="13"/>
      <c r="Y6" s="13"/>
    </row>
    <row r="7" spans="1:25" ht="31.5" customHeight="1">
      <c r="A7" s="200"/>
      <c r="B7" s="233"/>
      <c r="C7" s="124" t="s">
        <v>301</v>
      </c>
      <c r="D7" s="70" t="s">
        <v>144</v>
      </c>
      <c r="E7" s="111">
        <f>0.103/10^3</f>
        <v>1.03E-4</v>
      </c>
      <c r="F7" s="229" t="s">
        <v>293</v>
      </c>
      <c r="G7" s="141" t="s">
        <v>171</v>
      </c>
      <c r="I7" s="11"/>
      <c r="J7" s="12"/>
      <c r="K7" s="12"/>
      <c r="L7" s="12"/>
      <c r="M7" s="13"/>
      <c r="N7" s="13"/>
      <c r="O7" s="13"/>
      <c r="P7" s="13"/>
      <c r="Q7" s="13"/>
      <c r="R7" s="13"/>
      <c r="S7" s="13"/>
      <c r="T7" s="13"/>
      <c r="U7" s="13"/>
      <c r="V7" s="13"/>
      <c r="W7" s="13"/>
      <c r="X7" s="13"/>
      <c r="Y7" s="13"/>
    </row>
    <row r="8" spans="1:25" ht="31.5" customHeight="1">
      <c r="A8" s="200"/>
      <c r="B8" s="233"/>
      <c r="C8" s="124" t="s">
        <v>302</v>
      </c>
      <c r="D8" s="70" t="s">
        <v>295</v>
      </c>
      <c r="E8" s="111">
        <f>0.0062/10^3</f>
        <v>6.1999999999999999E-6</v>
      </c>
      <c r="F8" s="230"/>
      <c r="G8" s="141" t="s">
        <v>171</v>
      </c>
      <c r="I8" s="11"/>
      <c r="J8" s="12"/>
      <c r="K8" s="12"/>
      <c r="L8" s="12"/>
      <c r="M8" s="13"/>
      <c r="N8" s="13"/>
      <c r="O8" s="13"/>
      <c r="P8" s="13"/>
      <c r="Q8" s="13"/>
      <c r="R8" s="13"/>
      <c r="S8" s="13"/>
      <c r="T8" s="13"/>
      <c r="U8" s="13"/>
      <c r="V8" s="13"/>
      <c r="W8" s="13"/>
      <c r="X8" s="13"/>
      <c r="Y8" s="13"/>
    </row>
    <row r="9" spans="1:25" ht="31.5" customHeight="1">
      <c r="A9" s="200"/>
      <c r="B9" s="233"/>
      <c r="C9" s="124" t="s">
        <v>303</v>
      </c>
      <c r="D9" s="70" t="s">
        <v>297</v>
      </c>
      <c r="E9" s="111">
        <v>8.4999999999999999E-6</v>
      </c>
      <c r="F9" s="227" t="s">
        <v>298</v>
      </c>
      <c r="G9" s="141" t="s">
        <v>171</v>
      </c>
      <c r="I9" s="11"/>
      <c r="J9" s="12"/>
      <c r="K9" s="12"/>
      <c r="L9" s="12"/>
      <c r="M9" s="13"/>
      <c r="N9" s="13"/>
      <c r="O9" s="13"/>
      <c r="P9" s="13"/>
      <c r="Q9" s="13"/>
      <c r="R9" s="13"/>
      <c r="S9" s="13"/>
      <c r="T9" s="13"/>
      <c r="U9" s="13"/>
      <c r="V9" s="13"/>
      <c r="W9" s="13"/>
      <c r="X9" s="13"/>
      <c r="Y9" s="13"/>
    </row>
    <row r="10" spans="1:25" ht="31.5" customHeight="1">
      <c r="A10" s="200"/>
      <c r="B10" s="234"/>
      <c r="C10" s="128" t="s">
        <v>304</v>
      </c>
      <c r="D10" s="114" t="s">
        <v>300</v>
      </c>
      <c r="E10" s="115">
        <v>1.5200000000000001E-6</v>
      </c>
      <c r="F10" s="228"/>
      <c r="G10" s="142" t="s">
        <v>171</v>
      </c>
      <c r="I10" s="11"/>
      <c r="J10" s="12"/>
      <c r="K10" s="12"/>
      <c r="L10" s="12"/>
      <c r="M10" s="13"/>
      <c r="N10" s="13"/>
      <c r="O10" s="13"/>
      <c r="P10" s="13"/>
      <c r="Q10" s="13"/>
      <c r="R10" s="13"/>
      <c r="S10" s="13"/>
      <c r="T10" s="13"/>
      <c r="U10" s="13"/>
      <c r="V10" s="13"/>
      <c r="W10" s="13"/>
      <c r="X10" s="13"/>
      <c r="Y10" s="13"/>
    </row>
    <row r="11" spans="1:25" ht="31.5" customHeight="1">
      <c r="A11" s="200"/>
      <c r="B11" s="222" t="s">
        <v>305</v>
      </c>
      <c r="C11" s="112" t="s">
        <v>306</v>
      </c>
      <c r="D11" s="112" t="s">
        <v>307</v>
      </c>
      <c r="E11" s="116">
        <f>2.88*10^3/3600</f>
        <v>0.8</v>
      </c>
      <c r="F11" s="117"/>
      <c r="G11" s="143" t="s">
        <v>145</v>
      </c>
    </row>
    <row r="12" spans="1:25" ht="31.5" customHeight="1">
      <c r="A12" s="200"/>
      <c r="B12" s="222"/>
      <c r="C12" s="113" t="s">
        <v>308</v>
      </c>
      <c r="D12" s="113" t="s">
        <v>307</v>
      </c>
      <c r="E12" s="118">
        <f>2.19*10^3/3600</f>
        <v>0.60833333333333328</v>
      </c>
      <c r="F12" s="119"/>
      <c r="G12" s="144" t="s">
        <v>145</v>
      </c>
    </row>
    <row r="13" spans="1:25" ht="31.5" customHeight="1">
      <c r="A13" s="200"/>
      <c r="B13" s="223" t="s">
        <v>309</v>
      </c>
      <c r="C13" s="120" t="s">
        <v>310</v>
      </c>
      <c r="D13" s="121" t="s">
        <v>144</v>
      </c>
      <c r="E13" s="110">
        <f>E3+E5/E11</f>
        <v>1.6475000000000001E-5</v>
      </c>
      <c r="F13" s="122"/>
      <c r="G13" s="123"/>
    </row>
    <row r="14" spans="1:25" ht="31.5" customHeight="1">
      <c r="A14" s="200"/>
      <c r="B14" s="222"/>
      <c r="C14" s="124" t="s">
        <v>311</v>
      </c>
      <c r="D14" s="125" t="s">
        <v>147</v>
      </c>
      <c r="E14" s="111">
        <f>E4+E6/E11</f>
        <v>2.1425000000000002E-6</v>
      </c>
      <c r="F14" s="126"/>
      <c r="G14" s="127"/>
    </row>
    <row r="15" spans="1:25" ht="31.5" customHeight="1">
      <c r="A15" s="200"/>
      <c r="B15" s="222"/>
      <c r="C15" s="124" t="s">
        <v>312</v>
      </c>
      <c r="D15" s="125" t="s">
        <v>144</v>
      </c>
      <c r="E15" s="111">
        <f>E7+E9/E12</f>
        <v>1.1697260273972603E-4</v>
      </c>
      <c r="F15" s="104"/>
      <c r="G15" s="105"/>
    </row>
    <row r="16" spans="1:25" ht="31.5" customHeight="1">
      <c r="A16" s="221"/>
      <c r="B16" s="224"/>
      <c r="C16" s="128" t="s">
        <v>313</v>
      </c>
      <c r="D16" s="129" t="s">
        <v>147</v>
      </c>
      <c r="E16" s="115">
        <f>E8+E10/E12</f>
        <v>8.6986301369863022E-6</v>
      </c>
      <c r="F16" s="130"/>
      <c r="G16" s="108"/>
    </row>
    <row r="17" spans="2:4">
      <c r="B17" s="22"/>
    </row>
    <row r="20" spans="2:4">
      <c r="D20" s="131"/>
    </row>
  </sheetData>
  <mergeCells count="9">
    <mergeCell ref="A3:A16"/>
    <mergeCell ref="B11:B12"/>
    <mergeCell ref="B13:B16"/>
    <mergeCell ref="A1:G1"/>
    <mergeCell ref="F9:F10"/>
    <mergeCell ref="F5:F6"/>
    <mergeCell ref="F7:F8"/>
    <mergeCell ref="F3:F4"/>
    <mergeCell ref="B3:B10"/>
  </mergeCells>
  <hyperlinks>
    <hyperlink ref="G11" r:id="rId1" xr:uid="{3C640296-1319-445F-88B1-2629A851D197}"/>
    <hyperlink ref="G12" r:id="rId2" xr:uid="{6B394143-1CDE-4388-9AFC-9E474D96AF5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5443ce8-dd87-4121-9503-01e0dd997a00">
      <Terms xmlns="http://schemas.microsoft.com/office/infopath/2007/PartnerControls"/>
    </lcf76f155ced4ddcb4097134ff3c332f>
    <TaxCatchAll xmlns="507db216-de14-410e-b882-3c5e7aa2a2fd" xsi:nil="true"/>
    <Coverpage xmlns="c5443ce8-dd87-4121-9503-01e0dd997a00">1</Coverpage>
    <Notes xmlns="c5443ce8-dd87-4121-9503-01e0dd997a0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303E738240C214E885C5A114AD19EDD" ma:contentTypeVersion="21" ma:contentTypeDescription="Crée un document." ma:contentTypeScope="" ma:versionID="eb80184b0f110efa44d47815c7900f8c">
  <xsd:schema xmlns:xsd="http://www.w3.org/2001/XMLSchema" xmlns:xs="http://www.w3.org/2001/XMLSchema" xmlns:p="http://schemas.microsoft.com/office/2006/metadata/properties" xmlns:ns2="c5443ce8-dd87-4121-9503-01e0dd997a00" xmlns:ns3="507db216-de14-410e-b882-3c5e7aa2a2fd" targetNamespace="http://schemas.microsoft.com/office/2006/metadata/properties" ma:root="true" ma:fieldsID="1399dd45d6cc9cd0f30d972dba200737" ns2:_="" ns3:_="">
    <xsd:import namespace="c5443ce8-dd87-4121-9503-01e0dd997a00"/>
    <xsd:import namespace="507db216-de14-410e-b882-3c5e7aa2a2f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Notes" minOccurs="0"/>
                <xsd:element ref="ns2:MediaServiceObjectDetectorVersions" minOccurs="0"/>
                <xsd:element ref="ns2:Coverpage"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443ce8-dd87-4121-9503-01e0dd997a0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Balises d’images" ma:readOnly="false" ma:fieldId="{5cf76f15-5ced-4ddc-b409-7134ff3c332f}" ma:taxonomyMulti="true" ma:sspId="efd26af7-349f-43b7-a227-c0773e72232f" ma:termSetId="09814cd3-568e-fe90-9814-8d621ff8fb84" ma:anchorId="fba54fb3-c3e1-fe81-a776-ca4b69148c4d" ma:open="true" ma:isKeyword="false">
      <xsd:complexType>
        <xsd:sequence>
          <xsd:element ref="pc:Terms" minOccurs="0" maxOccurs="1"/>
        </xsd:sequence>
      </xsd:complexType>
    </xsd:element>
    <xsd:element name="Notes" ma:index="24" nillable="true" ma:displayName="Notes" ma:description="Company limited by guarantee" ma:format="Dropdown" ma:internalName="Notes">
      <xsd:simpleType>
        <xsd:restriction base="dms:Text">
          <xsd:maxLength value="255"/>
        </xsd:restriction>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Coverpage" ma:index="26" nillable="true" ma:displayName="Cover page" ma:default="1" ma:format="Dropdown" ma:internalName="Coverpage" ma:percentage="FALSE">
      <xsd:simpleType>
        <xsd:restriction base="dms:Number"/>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7db216-de14-410e-b882-3c5e7aa2a2fd" elementFormDefault="qualified">
    <xsd:import namespace="http://schemas.microsoft.com/office/2006/documentManagement/types"/>
    <xsd:import namespace="http://schemas.microsoft.com/office/infopath/2007/PartnerControls"/>
    <xsd:element name="SharedWithUsers" ma:index="1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Partagé avec détails" ma:internalName="SharedWithDetails" ma:readOnly="true">
      <xsd:simpleType>
        <xsd:restriction base="dms:Note">
          <xsd:maxLength value="255"/>
        </xsd:restriction>
      </xsd:simpleType>
    </xsd:element>
    <xsd:element name="TaxCatchAll" ma:index="23" nillable="true" ma:displayName="Taxonomy Catch All Column" ma:hidden="true" ma:list="{4e728316-9cea-496c-a1b8-1db0199c551e}" ma:internalName="TaxCatchAll" ma:showField="CatchAllData" ma:web="507db216-de14-410e-b882-3c5e7aa2a2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DE2BB5-D1AD-4C1B-90E1-FA3ED250591A}">
  <ds:schemaRefs>
    <ds:schemaRef ds:uri="http://schemas.microsoft.com/sharepoint/v3/contenttype/forms"/>
  </ds:schemaRefs>
</ds:datastoreItem>
</file>

<file path=customXml/itemProps2.xml><?xml version="1.0" encoding="utf-8"?>
<ds:datastoreItem xmlns:ds="http://schemas.openxmlformats.org/officeDocument/2006/customXml" ds:itemID="{4E9E65EB-EA9A-4BA7-B645-0AA85F7F77BE}">
  <ds:schemaRefs>
    <ds:schemaRef ds:uri="http://www.w3.org/XML/1998/namespace"/>
    <ds:schemaRef ds:uri="http://schemas.microsoft.com/office/infopath/2007/PartnerControls"/>
    <ds:schemaRef ds:uri="http://purl.org/dc/dcmitype/"/>
    <ds:schemaRef ds:uri="c5443ce8-dd87-4121-9503-01e0dd997a00"/>
    <ds:schemaRef ds:uri="http://schemas.microsoft.com/office/2006/documentManagement/types"/>
    <ds:schemaRef ds:uri="http://schemas.openxmlformats.org/package/2006/metadata/core-properties"/>
    <ds:schemaRef ds:uri="http://purl.org/dc/elements/1.1/"/>
    <ds:schemaRef ds:uri="http://purl.org/dc/terms/"/>
    <ds:schemaRef ds:uri="507db216-de14-410e-b882-3c5e7aa2a2fd"/>
    <ds:schemaRef ds:uri="http://schemas.microsoft.com/office/2006/metadata/properties"/>
  </ds:schemaRefs>
</ds:datastoreItem>
</file>

<file path=customXml/itemProps3.xml><?xml version="1.0" encoding="utf-8"?>
<ds:datastoreItem xmlns:ds="http://schemas.openxmlformats.org/officeDocument/2006/customXml" ds:itemID="{0B11DAF5-7C3D-4EFD-803C-4773463CF95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6</vt:i4>
      </vt:variant>
    </vt:vector>
  </HeadingPairs>
  <TitlesOfParts>
    <vt:vector size="6" baseType="lpstr">
      <vt:lpstr>Introduction</vt:lpstr>
      <vt:lpstr>Electricity EFs</vt:lpstr>
      <vt:lpstr>TV Channel EFs</vt:lpstr>
      <vt:lpstr>Other Data Referenced</vt:lpstr>
      <vt:lpstr>Appendix-DC Calculation</vt:lpstr>
      <vt:lpstr>Appendix-Network Calculation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Maël Levet</cp:lastModifiedBy>
  <cp:revision/>
  <dcterms:created xsi:type="dcterms:W3CDTF">2025-04-16T10:39:44Z</dcterms:created>
  <dcterms:modified xsi:type="dcterms:W3CDTF">2026-06-24T19:36:19Z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0x0101002303E738240C214E885C5A114AD19EDD</vt:lpwstr>
  </property>
  <property fmtid="{D5CDD505-2E9C-101B-9397-08002B2CF9AE}" pid="3" name="MediaServiceImageTags">
    <vt:lpwstr/>
  </property>
</Properties>
</file>