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C:\kDrive\Common documents\P2 - Production des missions\Missions en cours\3501-GMSF_Wave2\_Travail\Wave 3\OOH\202604-OOH_Guidance_V2\"/>
    </mc:Choice>
  </mc:AlternateContent>
  <xr:revisionPtr revIDLastSave="0" documentId="13_ncr:1_{BDB85F5C-2A00-46C3-81C8-77C25D0C8036}" xr6:coauthVersionLast="47" xr6:coauthVersionMax="47" xr10:uidLastSave="{00000000-0000-0000-0000-000000000000}"/>
  <bookViews>
    <workbookView xWindow="28680" yWindow="-120" windowWidth="29040" windowHeight="15720" activeTab="1" xr2:uid="{00000000-000D-0000-FFFF-FFFF00000000}"/>
  </bookViews>
  <sheets>
    <sheet name="Introduction" sheetId="6" r:id="rId1"/>
    <sheet name="Electricity EFs" sheetId="5" r:id="rId2"/>
    <sheet name="Monetary EFs" sheetId="7" r:id="rId3"/>
    <sheet name="OOH Channel EFs" sheetId="1" r:id="rId4"/>
    <sheet name="OOH Other Data Referenced" sheetId="2" r:id="rId5"/>
    <sheet name="Appendix-level 0 calculations" sheetId="3" r:id="rId6"/>
    <sheet name="Appendix-Programmatic" sheetId="4" r:id="rId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1" i="1" l="1"/>
  <c r="G50" i="1"/>
  <c r="E10" i="4"/>
  <c r="E11" i="4"/>
  <c r="G33" i="3" l="1"/>
  <c r="G47" i="1" s="1"/>
  <c r="G32" i="3"/>
  <c r="G46" i="1" s="1"/>
  <c r="G48" i="1"/>
  <c r="H6" i="2" l="1"/>
  <c r="H7" i="2"/>
  <c r="G38" i="1"/>
  <c r="I17" i="3" l="1"/>
  <c r="D40" i="2" s="1"/>
  <c r="I16" i="3"/>
  <c r="D39" i="2" s="1"/>
  <c r="I15" i="3"/>
  <c r="D38" i="2" s="1"/>
  <c r="I14" i="3"/>
  <c r="D37" i="2" s="1"/>
  <c r="I13" i="3"/>
  <c r="D36" i="2" s="1"/>
  <c r="I12" i="3"/>
  <c r="D35" i="2" s="1"/>
  <c r="I11" i="3"/>
  <c r="D34" i="2" s="1"/>
  <c r="I10" i="3"/>
  <c r="D33" i="2" s="1"/>
  <c r="I9" i="3"/>
  <c r="D32" i="2" s="1"/>
  <c r="I8" i="3"/>
  <c r="D31" i="2" s="1"/>
  <c r="I7" i="3"/>
  <c r="D30" i="2" s="1"/>
  <c r="I6" i="3"/>
  <c r="D29" i="2" s="1"/>
  <c r="I5" i="3"/>
  <c r="D28" i="2" s="1"/>
  <c r="I4" i="3"/>
  <c r="D27" i="2" s="1"/>
  <c r="I3" i="3"/>
  <c r="D26" i="2" s="1"/>
  <c r="G45" i="1"/>
  <c r="G43" i="1"/>
  <c r="G42" i="1"/>
  <c r="G41"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<sst xmlns="http://schemas.openxmlformats.org/spreadsheetml/2006/main" count="833" uniqueCount="418">
  <si>
    <t>OOH channel - Emissions Data Sources</t>
  </si>
  <si>
    <t>Purpose of this document:</t>
  </si>
  <si>
    <t>These Emissions Data Sources spreadsheets are designed to support the use and implementation of the Global Media Sustainability Framework (GMSF). They should be used in conjunction with the OOH Implementation Guide, which provides a detailed methodology, definitions, and guidance on how emissions can be calculated for each media channel.</t>
  </si>
  <si>
    <t>Link to OOH Implementation Guide</t>
  </si>
  <si>
    <t>The data contained within these spreadsheets has been collated from a range of subject matter experts across the media value chain. It is intended to provide a credible and practical set of reference inputs to support organisations in voluntarily applying the GMSF methodology, particularly where access to primary data may be limited.</t>
  </si>
  <si>
    <t>The use of these data sources is voluntary and designed to support consistent and transparent application of the framework. Users are encouraged to apply their own data where available and appropriate, and to use these reference values as a supplement where necessary to enable robust emissions estimation.</t>
  </si>
  <si>
    <t>These spreadsheets form part of a broader effort to support data accessibility, and enable more consistent and accurate measurement of media-related emissions across markets and channels.</t>
  </si>
  <si>
    <t>For optimal viewing, please download and open this file in the Excel desktop app.</t>
  </si>
  <si>
    <t>European reference grid emission factors​</t>
  </si>
  <si>
    <r>
      <t>Country</t>
    </r>
    <r>
      <rPr>
        <sz val="11"/>
        <color rgb="FF000000"/>
        <rFont val="Trebuchet MS"/>
        <family val="2"/>
      </rPr>
      <t>​</t>
    </r>
  </si>
  <si>
    <t>Unit</t>
  </si>
  <si>
    <t>Value</t>
  </si>
  <si>
    <t>Source</t>
  </si>
  <si>
    <t>Austria​</t>
  </si>
  <si>
    <t>kg CO2e per kWh</t>
  </si>
  <si>
    <t>1.02E-01​</t>
  </si>
  <si>
    <t>Source : 2024 data from Ember​</t>
  </si>
  <si>
    <t>Belgium​</t>
  </si>
  <si>
    <t>1.17E-01​</t>
  </si>
  <si>
    <t>Bosnia Herzegovina​</t>
  </si>
  <si>
    <t>6.37E-01​</t>
  </si>
  <si>
    <t>Bulgaria​</t>
  </si>
  <si>
    <t>2.64E-01​</t>
  </si>
  <si>
    <t>Croatia​</t>
  </si>
  <si>
    <t>1.74E-01​</t>
  </si>
  <si>
    <t>Cyprus​</t>
  </si>
  <si>
    <t>5.12E-01​</t>
  </si>
  <si>
    <t>Czechia​</t>
  </si>
  <si>
    <t>4.14E-01​</t>
  </si>
  <si>
    <t>Denmark​</t>
  </si>
  <si>
    <t>1.44E-01​</t>
  </si>
  <si>
    <t>Estonia​</t>
  </si>
  <si>
    <t>3.42E-01​</t>
  </si>
  <si>
    <t>EU​</t>
  </si>
  <si>
    <t>2.13E-01​</t>
  </si>
  <si>
    <t>Finland​</t>
  </si>
  <si>
    <t>7.23E-02​</t>
  </si>
  <si>
    <t>France​</t>
  </si>
  <si>
    <t>4.42E-02​</t>
  </si>
  <si>
    <t>Germany​</t>
  </si>
  <si>
    <t>3.44E-01​</t>
  </si>
  <si>
    <t>Greece​</t>
  </si>
  <si>
    <t>3.20E-01​</t>
  </si>
  <si>
    <t>Hungary​</t>
  </si>
  <si>
    <t>1.83E-01​</t>
  </si>
  <si>
    <t>Ireland​</t>
  </si>
  <si>
    <t>2.80E-01​</t>
  </si>
  <si>
    <t>Italy​</t>
  </si>
  <si>
    <t>2.87E-01​</t>
  </si>
  <si>
    <t>Kosovo​</t>
  </si>
  <si>
    <t>9.35E-01​</t>
  </si>
  <si>
    <t>Latvia​</t>
  </si>
  <si>
    <t>1.37E-01​</t>
  </si>
  <si>
    <t>Lithuania​</t>
  </si>
  <si>
    <t>1.39E-01​</t>
  </si>
  <si>
    <t>Luxembourg​</t>
  </si>
  <si>
    <t>1.35E-01​</t>
  </si>
  <si>
    <t>Malta​</t>
  </si>
  <si>
    <t>4.84E-01​</t>
  </si>
  <si>
    <t>Montenegro​</t>
  </si>
  <si>
    <t>Netherlands​</t>
  </si>
  <si>
    <t>2.53E-01​</t>
  </si>
  <si>
    <t>North Macedonia​</t>
  </si>
  <si>
    <t>5.65E-01​</t>
  </si>
  <si>
    <t>Norway​</t>
  </si>
  <si>
    <t>3.07E-02​</t>
  </si>
  <si>
    <t>Poland​</t>
  </si>
  <si>
    <t>6.16E-01​</t>
  </si>
  <si>
    <t>Portugal​</t>
  </si>
  <si>
    <t>1.12E-01​</t>
  </si>
  <si>
    <t>Romania​</t>
  </si>
  <si>
    <t>2.46E-01​</t>
  </si>
  <si>
    <t>Serbia​</t>
  </si>
  <si>
    <t>6.73E-01​</t>
  </si>
  <si>
    <t>Slovakia​</t>
  </si>
  <si>
    <t>9.65E-02​</t>
  </si>
  <si>
    <t>Slovenia​</t>
  </si>
  <si>
    <t>2.28E-01​</t>
  </si>
  <si>
    <t>Spain​</t>
  </si>
  <si>
    <t>1.46E-01​</t>
  </si>
  <si>
    <t>Sweden​</t>
  </si>
  <si>
    <t>3.58E-02​</t>
  </si>
  <si>
    <t>Switzerland​</t>
  </si>
  <si>
    <t>3.41E-02​</t>
  </si>
  <si>
    <t>Türkiye​</t>
  </si>
  <si>
    <t>4.70E-01​</t>
  </si>
  <si>
    <t>Ukraine​</t>
  </si>
  <si>
    <t>1.62E-01​</t>
  </si>
  <si>
    <t>Continent reference grid emission factors​</t>
  </si>
  <si>
    <t>Continent</t>
  </si>
  <si>
    <t>Africa​</t>
  </si>
  <si>
    <t>4.72E-01​</t>
  </si>
  <si>
    <t>Asia​</t>
  </si>
  <si>
    <t>5.93E-01​</t>
  </si>
  <si>
    <t>Europe​</t>
  </si>
  <si>
    <t>2.50E-01​</t>
  </si>
  <si>
    <t>North America​</t>
  </si>
  <si>
    <t>3.78E-01​</t>
  </si>
  <si>
    <t>Oceania​</t>
  </si>
  <si>
    <t>4.78E-01​</t>
  </si>
  <si>
    <t>South America​</t>
  </si>
  <si>
    <t>1.91E-01​</t>
  </si>
  <si>
    <t>Global​</t>
  </si>
  <si>
    <t>3.76E-01​</t>
  </si>
  <si>
    <t>US reference monetary emission factors​</t>
  </si>
  <si>
    <t>Type</t>
  </si>
  <si>
    <t>NAICS-defined commodities</t>
  </si>
  <si>
    <t>Comment</t>
  </si>
  <si>
    <t>Global monetary EF</t>
  </si>
  <si>
    <t>Outdoor Advertising</t>
  </si>
  <si>
    <t>kg CO2e (with margins) /2022 USD, purchaser price</t>
  </si>
  <si>
    <t>Use when no spend-level data is available: covers full supply chain impact of the OOH channel in a single ratio</t>
  </si>
  <si>
    <t>Source : US EPA Supply Chain Greenhouse Gas Emission Factors v1.3 by NAICS-6</t>
  </si>
  <si>
    <t>Step EF (for production)</t>
  </si>
  <si>
    <t>Paper (except Newsprint) Mills</t>
  </si>
  <si>
    <t>Use when production spend is known but other stages lack data: isolates the manufacturing step only</t>
  </si>
  <si>
    <t>Plastics Material and Resin Manufacturing</t>
  </si>
  <si>
    <t>Plastics Packaging Film and Sheet (including Laminated) Manufacturing</t>
  </si>
  <si>
    <t>All Other Plastics Product Manufacturing</t>
  </si>
  <si>
    <t>This list is not exhaustive. For other geographies or materials, refer to the US EPA Supply Chain GHG Emission Factors database (v1.3, NAICS-6) or equivalent environmentally extended input-output (EEIO) databases consistent with GHG Protocol Scope 3 guidance.</t>
  </si>
  <si>
    <t>Electrical Energy Emission Factors by Grid/Region</t>
  </si>
  <si>
    <t>Coverage</t>
  </si>
  <si>
    <t>Link</t>
  </si>
  <si>
    <t>International coverage</t>
  </si>
  <si>
    <t>https://api.ember-energy.org/v1/docs#/</t>
  </si>
  <si>
    <t>IEA (fee)</t>
  </si>
  <si>
    <t>https://www.iea.org/data-and-statistics/data-product/emissions-factors-2024</t>
  </si>
  <si>
    <t>Regional</t>
  </si>
  <si>
    <t>USEPA eGrid</t>
  </si>
  <si>
    <t>https://www.epa.gov/egrid/detailed-data</t>
  </si>
  <si>
    <t>UK DEFRA</t>
  </si>
  <si>
    <t>https://www.gov.uk/government/publications/greenhouse-gas-reporting-conversion-factors-2024</t>
  </si>
  <si>
    <t>FR ADEME</t>
  </si>
  <si>
    <t>https://base-empreinte.ademe.fr/</t>
  </si>
  <si>
    <t>EU EEA</t>
  </si>
  <si>
    <t>https://www.eea.europa.eu/en/analysis/indicators/greenhouse-gas-emission-intensity-of-1?activeAccordion=546a7c35-9188-4d23-94ee-005d97c26f2b</t>
  </si>
  <si>
    <t>Alternative sources to those mentioned above that are accepted under international standards (e.g., ISO 14064-3) also can be used.</t>
  </si>
  <si>
    <t>OOH / DOOH EFs</t>
  </si>
  <si>
    <t>Current proposal</t>
  </si>
  <si>
    <r>
      <t xml:space="preserve">Note on the Use of Emission Factors in This Database
This database compiles emission factors (EFs) sourced from publicly available databases for indicative purposes. The following points should be kept in mind when using these data:
</t>
    </r>
    <r>
      <rPr>
        <b/>
        <sz val="11"/>
        <rFont val="Trebuchet MS"/>
        <family val="2"/>
      </rPr>
      <t xml:space="preserve">1. Geographies represent regional averages across this multi-country dataset, not specific manufacturing locations
</t>
    </r>
    <r>
      <rPr>
        <sz val="11"/>
        <rFont val="Trebuchet MS"/>
        <family val="2"/>
      </rPr>
      <t xml:space="preserve">The geographies associated with each emission factor correspond to the geographical scope as defined in the source database (broadly, the country or region for which the factor was published). They represent an average mix for that geography and should not be interpreted as the country of manufacture of the product or material in question.
</t>
    </r>
    <r>
      <rPr>
        <b/>
        <sz val="11"/>
        <rFont val="Trebuchet MS"/>
        <family val="2"/>
      </rPr>
      <t xml:space="preserve">2.  This database is indicative and non-exhaustive— other compliant sources may be used
</t>
    </r>
    <r>
      <rPr>
        <sz val="11"/>
        <rFont val="Trebuchet MS"/>
        <family val="2"/>
      </rPr>
      <t xml:space="preserve">This database is intended as a practical, centralised reference — bringing together emission factors from various public sources in one place to facilitate carbon assessments. It does not claim to be exhaustive, and users are encouraged to verify that the factors used are appropriate for their specific context. Any emission factor source adhering to recognised EF database principles — such as ADEME (Base Empreinte®), DEFRA, or equivalent — may be used as an alternative or complement, including for geographies not covered in this database.
</t>
    </r>
    <r>
      <rPr>
        <b/>
        <sz val="11"/>
        <rFont val="Trebuchet MS"/>
        <family val="2"/>
      </rPr>
      <t xml:space="preserve">3. When the country of manufacture is known, prefer production-specific factors
</t>
    </r>
    <r>
      <rPr>
        <sz val="11"/>
        <rFont val="Trebuchet MS"/>
        <family val="2"/>
      </rPr>
      <t xml:space="preserve">Where the actual country of manufacture is known, it is preferable to use an emission factor that reflects the specific production conditions of that country — in particular its electricity mix. This may require using commercial databases (e.g. Ecoinvent) which cannot be shared publicly but provide greater geographical and process-level granularity.
</t>
    </r>
    <r>
      <rPr>
        <b/>
        <sz val="11"/>
        <rFont val="Trebuchet MS"/>
        <family val="2"/>
      </rPr>
      <t>4. Consistency across sources is recommended</t>
    </r>
    <r>
      <rPr>
        <sz val="11"/>
        <rFont val="Trebuchet MS"/>
        <family val="2"/>
      </rPr>
      <t xml:space="preserve">
While multiple databases are referenced here, it is generally advisable to limit the number of different sources used within a single assessment. Mixing emission factors from too many different methodologies or databases can introduce inconsistencies and reduce the overall quality and comparability of results.</t>
    </r>
  </si>
  <si>
    <t>Workflow</t>
  </si>
  <si>
    <t>Workflow Section(s)</t>
  </si>
  <si>
    <t>EF in formula</t>
  </si>
  <si>
    <t>EF type</t>
  </si>
  <si>
    <t>Geo (of final use)</t>
  </si>
  <si>
    <t>Notes</t>
  </si>
  <si>
    <t>OOH</t>
  </si>
  <si>
    <t xml:space="preserve">CREATION 
 Physical Production (Manufacturing) </t>
  </si>
  <si>
    <t>EF_material_production</t>
  </si>
  <si>
    <t>Plastics: HDPE (incl. forming) - Primary material production</t>
  </si>
  <si>
    <t>FR</t>
  </si>
  <si>
    <t>kg CO2e / kg of raw material</t>
  </si>
  <si>
    <t xml:space="preserve">Cover only the extraction, primary processing of material. </t>
  </si>
  <si>
    <t>ADEME, Base Empreinte
Note that indicated geos for emission factor (e.g., from a national database) reflects the estimating emissions from paper consumption within that geographical context. It does not indicate the country where the paper is manufactured here, but rather represents a consumption‑based average that may include imported products.It can therefore be used as an average for calculations specific to that territory and not automatically applied to other regions without explicit justification.</t>
  </si>
  <si>
    <t>Plastics: PET (incl. forming) - Primary material production</t>
  </si>
  <si>
    <t>Plastics: PP (incl. Forming) - Primary material production</t>
  </si>
  <si>
    <t>Plastics: PS (incl. forming) - Primary material production</t>
  </si>
  <si>
    <t>Plastics: PVC (incl. forming) - Primary material production</t>
  </si>
  <si>
    <t>Plastics: HDPE (incl. forming) - Recycled (open-loop source)</t>
  </si>
  <si>
    <t>For recycled materials, cover only the sorting, processing, manufacturing of recycled product.</t>
  </si>
  <si>
    <t>Plastics: PET (incl. forming) - Recycled (open-loop source)</t>
  </si>
  <si>
    <t>Plastics: PVC (incl. forming) - Recycled (open-loop source)</t>
  </si>
  <si>
    <t>Paper and board: paper - Primary material production</t>
  </si>
  <si>
    <t>Plastics: Polyamide / Nylon - Primary material production</t>
  </si>
  <si>
    <t>UK</t>
  </si>
  <si>
    <t>Industry provided figures</t>
  </si>
  <si>
    <t>Plastics: PES - Primary material production</t>
  </si>
  <si>
    <t>upstream_distance x EF_upstream_transportation</t>
  </si>
  <si>
    <t>Upstream transportation (land-based) - per kg of raw material (default distance assumption included)</t>
  </si>
  <si>
    <t>EU</t>
  </si>
  <si>
    <t>To be added to the above EF to include upstream transportation.
Assumption: 1,000 km upstream transportation, diesel articulated HGV &lt; 34t), average laden.</t>
  </si>
  <si>
    <t>Estimate ; ADEME, Base Empreinte</t>
  </si>
  <si>
    <t>EF_material_production + EF upstream_transportation + EF_manufacturing_process 
(grouped in DEFRA)</t>
  </si>
  <si>
    <t>kg CO2e / kg of final product</t>
  </si>
  <si>
    <t>Cover the extraction, primary processing, manufacturing (forming, for plastics...) and transportation materials to the point of sale, in this case considered as manufacturing site for the OOH product. 
Therefore, these EF cover all Efs required in formula: EF_material_production EF_upstream_transportation and EF_manufacturing_process.</t>
  </si>
  <si>
    <t>DEFRA/BEIS, 2025</t>
  </si>
  <si>
    <t>Plastics: LDPE and LLDPE (incl. forming) - Primary material production</t>
  </si>
  <si>
    <t>Paper and board: board - Primary material production</t>
  </si>
  <si>
    <t>Paper and board: mixed - Primary material production</t>
  </si>
  <si>
    <t>Plastics: HDPE (incl. forming) - Recycled (closed-loop source)</t>
  </si>
  <si>
    <t xml:space="preserve">For recycled materials, cover the sorting, processing, manufacturing and transporting to the point of sale, in this case considered as manufacturing site for the OOH product. 
Therefore, these EF cover both Efs required in formula: EF_material_production_upstream_transport and EF_manufacturing_process. </t>
  </si>
  <si>
    <t>Plastics: LDPE and LLDPE (incl. forming) - Recycled (closed-loop source)</t>
  </si>
  <si>
    <t>Plastics: PET (incl. forming) - Recycled (closed-loop source)</t>
  </si>
  <si>
    <t>Plastics: PP (incl. Forming) - Recycled (closed-loop source)</t>
  </si>
  <si>
    <t>Plastics: PS (incl. forming) - Recycled (closed-loop source)</t>
  </si>
  <si>
    <t>Plastics: PVC (incl. forming) - Recycled (closed-loop source)</t>
  </si>
  <si>
    <t>Paper and board: paper - Recycled (closed-loop source)</t>
  </si>
  <si>
    <t>Paper and board: board - Recycled (closed-loop source)</t>
  </si>
  <si>
    <t>Paper and board: mixed - Recycled (closed-loop source)</t>
  </si>
  <si>
    <t>EF_manufacturing_process</t>
  </si>
  <si>
    <t>Paper: printing process</t>
  </si>
  <si>
    <t xml:space="preserve">Perimeter: energy of process, direct GHG emissions during process, consumables (inks, packaging…), direct waste. </t>
  </si>
  <si>
    <t>Plastics: extrusion process</t>
  </si>
  <si>
    <t xml:space="preserve">Perimeter: energy of process, direct GHG emissions during process, consumables (inks…), direct waste. </t>
  </si>
  <si>
    <t>Plastics: weaving synthetic fiber</t>
  </si>
  <si>
    <t>DISTRIBUTION 
Ad Creative Delivery 
Delivery &amp; Installation</t>
  </si>
  <si>
    <t>EF_transportation_manufacturing to storage</t>
  </si>
  <si>
    <t>Average van - (up to 3.5 tonnes)</t>
  </si>
  <si>
    <t>kg CO2e / tonne.km</t>
  </si>
  <si>
    <t>Assuming delivery is done by vans. Perimeter: well to tank + fuel combustion.</t>
  </si>
  <si>
    <t>Light delivery vehicle, &lt;3.5 tonnes, road diesel, 7% biodiesel</t>
  </si>
  <si>
    <t>ADEME, Base Empreinte</t>
  </si>
  <si>
    <t>EF_transportation_storage to site</t>
  </si>
  <si>
    <t>kg CO2e / vehicle.km</t>
  </si>
  <si>
    <r>
      <t xml:space="preserve">Assuming delivery is done by </t>
    </r>
    <r>
      <rPr>
        <u/>
        <sz val="11"/>
        <rFont val="Trebuchet MS"/>
        <family val="2"/>
      </rPr>
      <t>dedicated</t>
    </r>
    <r>
      <rPr>
        <sz val="11"/>
        <rFont val="Trebuchet MS"/>
        <family val="2"/>
      </rPr>
      <t xml:space="preserve"> vans. Perimeter: well to tank + fuel combustion.</t>
    </r>
  </si>
  <si>
    <t>CONSUMPTION
 Viewing / Use
Embodied Emissions of Infrastructure</t>
  </si>
  <si>
    <t>EF_embodied_infrastructure_intensity</t>
  </si>
  <si>
    <t>2 m² / 6-sheet infrastructure (drop-down/static)</t>
  </si>
  <si>
    <t>kg CO2e / format.days</t>
  </si>
  <si>
    <t>For dedicated infrastructure: this factor represents the embodied carbon of OOH infrastructure (structure, civil works, cabling, etc.) amortised over its assumed lifetime and allocated per day. Scope includes raw materials and manufacturing, assembling and distribution (cradle-to-gate) of physical OOH infrastructure (totem casing for indoor, concrete and steel for big formats…), deprecated over displays and infrastructure lifetime.
The values used here are sourced from industry-provided LCAs; the underlying assumptions and detailed calculations cannot be disclosed publicly.  Values are expected to be refined in future versions as additional and more granular data becomes available.
The factor applies to all calendar days per format for the campaign, not only illuminated ones. Embodied emissions are tied to the physical existence of the infrastructure, not its operating status — the structure stands and its carbon cost accrues regardless of whether it is lit.
Subway: Not dedicated infrastructure (0 embodied emissions considered). 
Totem: Partially dedicated infrastructure in the case of bus stops.</t>
  </si>
  <si>
    <t>Industry provided figures (French advertising Out Of Home carbon calculator)</t>
  </si>
  <si>
    <t>8 m² infrastructure (drop-down/static)</t>
  </si>
  <si>
    <t>12 m² infrastructure (static)</t>
  </si>
  <si>
    <t>1.5 m² subway (static)</t>
  </si>
  <si>
    <t>Totem (incl. dedicated face of bus stop)</t>
  </si>
  <si>
    <t>CONSUMPTION
Disposal and End-of-Life of ad material</t>
  </si>
  <si>
    <t>EF_eol_material</t>
  </si>
  <si>
    <t>Plastics (all types)- Average end-of-life  (including recycling)</t>
  </si>
  <si>
    <t>Average disposal EF for common materials.</t>
  </si>
  <si>
    <t xml:space="preserve">DEFRA/BEIS, 2025 and UK 2023 recycling rates (balanced mix). </t>
  </si>
  <si>
    <t>Paper and board - average end-of-life (including recycling)</t>
  </si>
  <si>
    <t>ADEME, Base Empreinte (higher landfill rates).</t>
  </si>
  <si>
    <t>Plastics (all types) - average end-of-life (including recycling)</t>
  </si>
  <si>
    <t>DOOH</t>
  </si>
  <si>
    <t>DISTRIBUTION 
Ad Inventory Selection &gt; Programmatic
Data centres</t>
  </si>
  <si>
    <t xml:space="preserve">EF_datacentres_use_phase_intensity 
EF_datacentres_embodied_intensity </t>
  </si>
  <si>
    <t>Server use-phase energy (incl. PUE &amp; overhead - based on below VM factors)</t>
  </si>
  <si>
    <t>kWh per ad opportunity per server</t>
  </si>
  <si>
    <t>Allocation per server per opportunity based on figures from Digital Channel. These values have to be multiplied by number of programmatic playouts and server factor to estimate data centres processing emissions for Ad Inventory Selection (level 1 figures).</t>
  </si>
  <si>
    <t>Calculation - see GMSF Digital channel documentation / Appendix-DC calculation</t>
  </si>
  <si>
    <t>Server embodied emissions (based on below VM factors)</t>
  </si>
  <si>
    <t>kg CO2e per ad opportunity per server</t>
  </si>
  <si>
    <t>Electricity consumption of VM.</t>
  </si>
  <si>
    <t>kWh per year</t>
  </si>
  <si>
    <t>Source data that can also be used separately.</t>
  </si>
  <si>
    <t>Embodied emissions of VM.</t>
  </si>
  <si>
    <t>kg CO2e per year</t>
  </si>
  <si>
    <t>DISTRIBUTION 
Ad Inventory Selection &gt; Programmatic
Networks</t>
  </si>
  <si>
    <t xml:space="preserve">EF_networks_use_phase_intensity 
EF_networks_embodied_intensity </t>
  </si>
  <si>
    <t>Fixed networks - Use-phase energy intensity of transferring 1 MB of data over fixed networks​</t>
  </si>
  <si>
    <t>kWh per MB</t>
  </si>
  <si>
    <t>Figures were recalculated from ADEME full model to simplify display of values (a*x model, where x is the volume of data transferred over a network). See full model in appendix if need to adopt a higher accuracy.
Industry experts assess that DOOH screens use almost exclusively fixed networks.</t>
  </si>
  <si>
    <t>ADEME, Base Empreinte, "Numérique 2.0" dataset, 2025 + recalculation</t>
  </si>
  <si>
    <t>Fixed networks - Embodied emissions intensity of transferring 1 MB of data over fixed networks​</t>
  </si>
  <si>
    <t>kg CO2e per MB</t>
  </si>
  <si>
    <t>CONSUMPTION
Viewing / Use
Display Manufacturing Emissions + Embodied Emissions of Infrastructure</t>
  </si>
  <si>
    <t>EF_manufacturing_intensity
EF_embodied_infrastructure_intensity</t>
  </si>
  <si>
    <t>LCD showcase indoor - 43"</t>
  </si>
  <si>
    <t>World</t>
  </si>
  <si>
    <t>kg CO2e / s of use</t>
  </si>
  <si>
    <t>Scope includes raw materials and manufacturing, assembling and distribution (cradle-to-gate) of display as well as infrastructure (totem casing for indoor, concrete and steel for big formats…), deprecated over displays and infrastructure lifetime (average screen lifetime considered is 7 years, totem casing 7 years, concrete/steel infrastructure 25 years).
Full detailed calculations underlying these emission factors are not publicly disclosed, as the input figures used in the methodology were provided by industry stakeholders under confidentiality. Additionally, since not all emission factors shared by industry covered the same scope, only an aggregated version — combining screen manufacturing and infrastructure — could be produced with a sufficient level of reliability. Values are expected to be refined in future versions as additional and more granular data becomes available.</t>
  </si>
  <si>
    <t>Industry provided LCAs and ADEME study about DOOH screens in France</t>
  </si>
  <si>
    <t>LCD showcase indoor - D6 indoor (55")</t>
  </si>
  <si>
    <t>LCD showcase indoor - 75"</t>
  </si>
  <si>
    <t>LCD/LED Outdoor - 75"</t>
  </si>
  <si>
    <t>LCD/LED Outdoor - 85" - default</t>
  </si>
  <si>
    <t>LCD/LED Outdoor - 120"</t>
  </si>
  <si>
    <t>LCD/LED Outdoor - 170"</t>
  </si>
  <si>
    <t>LCD/LED Outdoor - D48</t>
  </si>
  <si>
    <t>CONSUMPTION
Disposal and End-of-Life of display devices</t>
  </si>
  <si>
    <t>EF_eol_intensity</t>
  </si>
  <si>
    <t xml:space="preserve">Average WEEE disposal - based on weight of display sizes and deprecated over display lifetime. </t>
  </si>
  <si>
    <t>Industry provided data and ADEME, Base Empreinte</t>
  </si>
  <si>
    <t>Other data referenced</t>
  </si>
  <si>
    <t>Workflow Section</t>
  </si>
  <si>
    <t>Data Type</t>
  </si>
  <si>
    <t>Parameter in formula</t>
  </si>
  <si>
    <t>Parameter type</t>
  </si>
  <si>
    <t>Geo</t>
  </si>
  <si>
    <t>Default parameter</t>
  </si>
  <si>
    <t>production_loss_ratio</t>
  </si>
  <si>
    <t>Production loss in the manufacturing process</t>
  </si>
  <si>
    <t>Dimensionless</t>
  </si>
  <si>
    <t>Value to be multiplied by mass of final product to estimate raw material weight needed (~10% loss in manufacturing process).</t>
  </si>
  <si>
    <t>Estimation</t>
  </si>
  <si>
    <t>Level 0 overhead</t>
  </si>
  <si>
    <t>delivery_installation_overhead (level 0)</t>
  </si>
  <si>
    <t xml:space="preserve">In the absence of data, a standard overhead estimation is suggested as a level 0 approach in this step. </t>
  </si>
  <si>
    <t>%</t>
  </si>
  <si>
    <t>Usual share for installation &amp; delivery in LCA of OOH formats in EU.</t>
  </si>
  <si>
    <t>Estimation based on contributed industry data</t>
  </si>
  <si>
    <t>trip_distance
manufacturing to storage</t>
  </si>
  <si>
    <t>Average distance trip to deliver posters to storage - manufacturing to storage</t>
  </si>
  <si>
    <t>km</t>
  </si>
  <si>
    <t>Estimation for lower levels</t>
  </si>
  <si>
    <t>Contributed industry data</t>
  </si>
  <si>
    <t>average_distance_fleet_per_format
storage to sites</t>
  </si>
  <si>
    <t>Average distance trip to install posters - storage to sites (area with a high density of sites e.g. capital city)</t>
  </si>
  <si>
    <t>vehicle.km / poster</t>
  </si>
  <si>
    <t>Estimation for lower levels: 65 km trip for 100 posters per round</t>
  </si>
  <si>
    <t>Average distance trip to install posters - storage to sites (area with a low density of sites)</t>
  </si>
  <si>
    <t>Estimation for lower levels: 100 km trip for 30 posters per round</t>
  </si>
  <si>
    <t xml:space="preserve">CONSUMPTION
 Viewing / Use
Operations: Energy Consumption
</t>
  </si>
  <si>
    <t>daily_consumption</t>
  </si>
  <si>
    <t>Typical paper 6 sheet - Double sided</t>
  </si>
  <si>
    <t>kWh / days</t>
  </si>
  <si>
    <t xml:space="preserve">Typical lighting around 12 hours per day for physical formats (4150 hours / year), for example in the case of photocells technology. </t>
  </si>
  <si>
    <t>Led-lit 14 x 48 ft faces</t>
  </si>
  <si>
    <t>Led-lit 10.6 x 26 ft faces</t>
  </si>
  <si>
    <t>Halogen-lit format</t>
  </si>
  <si>
    <t>drop-down_factor</t>
  </si>
  <si>
    <t>Drop-down ratio</t>
  </si>
  <si>
    <t>Hypothesis of 3 faces showed in a drop-down panel, to be multiplied by the above daily consumption to allocate to a single campaign in the case of drop-down panels.</t>
  </si>
  <si>
    <t>Hypothesis of 3 faces showed in a drop-down panel, to be multiplied by the embodied emissions EF to allocate to a single campaign in the case of drop-down panels.</t>
  </si>
  <si>
    <t>DISTRIBUTION 
Ad Inventory Selection
Data centres</t>
  </si>
  <si>
    <t>server_number_per_playout</t>
  </si>
  <si>
    <t>Server number per playout - DOOH</t>
  </si>
  <si>
    <t xml:space="preserve">Average number of servers solicited per programmatic playout (SSPs/DSPs). </t>
  </si>
  <si>
    <t>Contributed industry data (specific to DOOH)</t>
  </si>
  <si>
    <t>country (share)</t>
  </si>
  <si>
    <t>Share of servers in local geo</t>
  </si>
  <si>
    <t>Share of servers assumed to be in the same country as the screen</t>
  </si>
  <si>
    <t>Imported from Digital channel</t>
  </si>
  <si>
    <t>Share of servers abroad</t>
  </si>
  <si>
    <t>Share of servers assumed to be abroad</t>
  </si>
  <si>
    <t>DISTRIBUTION 
Ad Inventory Selection
Networks</t>
  </si>
  <si>
    <t>call_number_per_playout</t>
  </si>
  <si>
    <t>Call number per playout - DOOH</t>
  </si>
  <si>
    <t xml:space="preserve">Average number of requests sent per programmatic playout (SSPs/DSPs, accounting for bid response rate). </t>
  </si>
  <si>
    <t>RTB_payload_size_per_call</t>
  </si>
  <si>
    <t>Average RTB call payload</t>
  </si>
  <si>
    <t>kB</t>
  </si>
  <si>
    <t>Average business data, provided through Ad Net Zero feedback</t>
  </si>
  <si>
    <t>Share of network traffic in local geo</t>
  </si>
  <si>
    <t>Share of network traffic abroad</t>
  </si>
  <si>
    <t>consumption_intensity</t>
  </si>
  <si>
    <t>D6 screen (55") - single or double (per face)</t>
  </si>
  <si>
    <t>kWh/s</t>
  </si>
  <si>
    <t xml:space="preserve">Screen consumption can highly vary depending on generation of technology. In the case of dual screens, the default value used is the same, although a slight gain in efficiency is generally observed per side (sharing of a common electrical system between two sides). This value is therefore reasonably conservative. </t>
  </si>
  <si>
    <t>D48 screen</t>
  </si>
  <si>
    <t>OOH - Physical Production (Manufacturing) - Level 0 - Default EF for top formats</t>
  </si>
  <si>
    <t>Top formats</t>
  </si>
  <si>
    <t>kg CO2e / placement</t>
  </si>
  <si>
    <t>Portrait &lt;= 2m²</t>
  </si>
  <si>
    <t>Landscape &lt;= 2m²</t>
  </si>
  <si>
    <t>4 Sheets</t>
  </si>
  <si>
    <t>6 Sheets</t>
  </si>
  <si>
    <t>6 Sheets - for illuminated display</t>
  </si>
  <si>
    <t>48 Sheets</t>
  </si>
  <si>
    <t>Tube Car Frame</t>
  </si>
  <si>
    <t>Train Car Frame</t>
  </si>
  <si>
    <t>Lamppost Banner</t>
  </si>
  <si>
    <t>Stair, Lifts &amp; Escalator Frame</t>
  </si>
  <si>
    <t>Bus Rear</t>
  </si>
  <si>
    <t>Bus Streetliner</t>
  </si>
  <si>
    <t>Bus T-Side</t>
  </si>
  <si>
    <t>Bus Superside</t>
  </si>
  <si>
    <t>Giant poster PE</t>
  </si>
  <si>
    <t>OOH - Delivery - Level 0 average overhead in the absence of data​</t>
  </si>
  <si>
    <t>Delivery overhead (replacing formula in level 0)</t>
  </si>
  <si>
    <t>2% of total carbon footprint</t>
  </si>
  <si>
    <t>Contributed industry data LCAs</t>
  </si>
  <si>
    <t>Appendix - Level 0 calculations of average EFs for OOH top formats</t>
  </si>
  <si>
    <t>Top format</t>
  </si>
  <si>
    <t>Material</t>
  </si>
  <si>
    <t>EF associated</t>
  </si>
  <si>
    <t>Gsm material (g/m²)</t>
  </si>
  <si>
    <t>Material split</t>
  </si>
  <si>
    <t>Surface (m²)</t>
  </si>
  <si>
    <t>EF top format (kg CO2e / placement)</t>
  </si>
  <si>
    <t>Recycled paper</t>
  </si>
  <si>
    <t>Backlit paper</t>
  </si>
  <si>
    <t>PE</t>
  </si>
  <si>
    <t>Appendix - Level 0 calculations of average EoL Efs</t>
  </si>
  <si>
    <t>Plastics</t>
  </si>
  <si>
    <t>Plastics: all types and modes except landfill</t>
  </si>
  <si>
    <t>Plastics: all types - landfill</t>
  </si>
  <si>
    <t>Paper and board</t>
  </si>
  <si>
    <t>Paper and board - recycling/incineration with energy recovery</t>
  </si>
  <si>
    <t>Paper and board - landfill</t>
  </si>
  <si>
    <t>Plastics – recycling rate (packaging, 2023)</t>
  </si>
  <si>
    <t>DEFRA / UK Statistics on Waste (Sep 2024): UK recycled 52.5% of plastic packaging waste in 2023.</t>
  </si>
  <si>
    <t>Plastics – incineration rate (of non-recycled fraction, 2023)
[~58% of residual plastic waste incinerated, per Greenpeace/Everyday Plastic survey 2024]</t>
  </si>
  <si>
    <t>Greenpeace UK / Everyday Plastic (2024): ~58% of discarded plastic packaging incinerated. Applied to non-recycled fraction (47.5%): 0.475 × 0.58 ≈ 28%.</t>
  </si>
  <si>
    <t>Plastics – landfill rate (of non-recycled fraction, 2023)
[residual after recycling and incineration]</t>
  </si>
  <si>
    <t>Derived: 100% – recycling (52.5%) – incineration (~28%) = ~19.5% to landfill. Consistent with Statista/DEFRA estimates of ~25% landfill of total plastic waste (older data).</t>
  </si>
  <si>
    <t>Paper &amp; board – recycling rate (packaging, 2023)</t>
  </si>
  <si>
    <t>DEFRA / Statista (Sep 2024): ~73.4% of paper &amp; board packaging recycled in 2023.</t>
  </si>
  <si>
    <t>Paper &amp; board – incineration rate (of non-recycled fraction)
[UK favours energy-from-waste; ~50% of local authority residual waste goes to incineration, DEFRA 2023/24]</t>
  </si>
  <si>
    <t>DEFRA 2023/24: ~50% of residual LA waste incinerated. Non-recycled paper fraction = 26.6%; half goes to incineration ≈ 13.3%.</t>
  </si>
  <si>
    <t>Paper &amp; board – landfill rate (of non-recycled fraction)</t>
  </si>
  <si>
    <t>Derived: 100% – recycling (73.4%) – incineration (13.3%) = 13.3% to landfill. Consistent with decline in UK landfill rates (5.5% of all LA waste, DEFRA 2023/24).</t>
  </si>
  <si>
    <t>Average EF</t>
  </si>
  <si>
    <t>Plastics (all types)</t>
  </si>
  <si>
    <t>Plastics (all types)- Average end-of-life</t>
  </si>
  <si>
    <t>kgCO₂e / kg</t>
  </si>
  <si>
    <t>UK 2023 recycling (52.5%), incineration (~28%), landfill (~19.5%). Balanced mix; low EF scenarios dominate</t>
  </si>
  <si>
    <t>Paper &amp; board</t>
  </si>
  <si>
    <t>Paper and board - Average end-of-life</t>
  </si>
  <si>
    <t>UK 2023 recycling (73.4%), incineration (~13.3%), landfill (~13.3%).  Landfill EF dominant despite low landfill share.</t>
  </si>
  <si>
    <t xml:space="preserve">Appendix - Data centres assumptions and calculations </t>
  </si>
  <si>
    <t>Variable</t>
  </si>
  <si>
    <t>Conversion factors and default 
[Imported from Digital Channel]</t>
  </si>
  <si>
    <t>Supposed highly virtualized environment in a programmatic context.</t>
  </si>
  <si>
    <t>ADEME, Base Empreinte, "Numérique 2.0" dataset, 2025</t>
  </si>
  <si>
    <t>Assumptions per ad opportunity
[Imported from Digital Channel]</t>
  </si>
  <si>
    <t>Processing time per ad opportunity</t>
  </si>
  <si>
    <t>ms</t>
  </si>
  <si>
    <t>Used to allocate server emissions to processing of an ad opportunity</t>
  </si>
  <si>
    <t>Clearcode, provided through Ad Net Zero feedback</t>
  </si>
  <si>
    <t>Overhead factor</t>
  </si>
  <si>
    <t>(dimensionless)</t>
  </si>
  <si>
    <t>Buffer to account for other processing tasks, increase conservativeness</t>
  </si>
  <si>
    <t>RTB House, provided through Ad Net Zero feedback</t>
  </si>
  <si>
    <t>Average PUE</t>
  </si>
  <si>
    <t>Applied as factor to use phase</t>
  </si>
  <si>
    <t>Uptime Institute</t>
  </si>
  <si>
    <t>Local grid intensity</t>
  </si>
  <si>
    <t>Refer to 'Grid Emissions' slide</t>
  </si>
  <si>
    <t>Foreign grid intensity</t>
  </si>
  <si>
    <t>Refer to 'Foreign Server Emissions Factors' slide</t>
  </si>
  <si>
    <t>Results EFs displayed
[Imported from Digital Channel]</t>
  </si>
  <si>
    <t>Use-phase server energy incl. PUE &amp; overhead</t>
  </si>
  <si>
    <t>Based on the assumptions above, to be combined with grid intensities</t>
  </si>
  <si>
    <t>Server embodied emissions</t>
  </si>
  <si>
    <t>Based on the assumption above</t>
  </si>
  <si>
    <t>EMBER (free -- see 2024 values for EU and selected other regions below for convenience</t>
  </si>
  <si>
    <t>OOH / DOOH Emission factors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</si>
</sst>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0.000"/>
    <numFmt numFmtId="166" formatCode="0.0%"/>
    <numFmt numFmtId="167" formatCode="_-* #,##0.000_-;\-* #,##0.000_-;_-* &quot;-&quot;??_-;_-@_-"/>
  </numFmts>
  <fonts count="35">
    <font>
      <sz val="10"/>
      <color theme="1"/>
      <name val="Arial"/>
      <scheme val="minor"/>
    </font>
    <font>
      <u/>
      <sz val="10"/>
      <color theme="10"/>
      <name val="Arial"/>
      <family val="2"/>
      <scheme val="minor"/>
    </font>
    <font>
      <sz val="11"/>
      <color theme="1"/>
      <name val="Neue Haas Grotesk Text Pro"/>
      <family val="2"/>
    </font>
    <font>
      <sz val="10"/>
      <color theme="1"/>
      <name val="Arial"/>
      <family val="2"/>
      <scheme val="minor"/>
    </font>
    <font>
      <b/>
      <sz val="11"/>
      <color theme="0"/>
      <name val="Neue Haas Grotesk Text Pro"/>
      <family val="2"/>
    </font>
    <font>
      <sz val="11"/>
      <color theme="1"/>
      <name val="Calibri"/>
      <family val="2"/>
      <charset val="1"/>
    </font>
    <font>
      <sz val="10"/>
      <color rgb="FF000000"/>
      <name val="Arial"/>
      <family val="2"/>
      <scheme val="minor"/>
    </font>
    <font>
      <sz val="11"/>
      <color rgb="FF000000"/>
      <name val="Neue Haas Grotesk Text Pro"/>
      <family val="2"/>
    </font>
    <font>
      <sz val="11"/>
      <color rgb="FF000000"/>
      <name val="Trebuchet MS"/>
      <family val="2"/>
    </font>
    <font>
      <sz val="10"/>
      <color rgb="FF000000"/>
      <name val="Trebuchet MS"/>
      <family val="2"/>
    </font>
    <font>
      <b/>
      <sz val="24"/>
      <color rgb="FFF55801"/>
      <name val="Roboto Slab"/>
    </font>
    <font>
      <b/>
      <sz val="20"/>
      <color rgb="FFF55801"/>
      <name val="Trend Slab W00 One"/>
    </font>
    <font>
      <b/>
      <sz val="14"/>
      <color theme="1"/>
      <name val="Trebuchet MS"/>
      <family val="2"/>
    </font>
    <font>
      <sz val="11"/>
      <color theme="1"/>
      <name val="Trebuchet MS"/>
      <family val="2"/>
    </font>
    <font>
      <sz val="11"/>
      <color theme="1"/>
      <name val="Gill Sans MT"/>
      <family val="2"/>
    </font>
    <font>
      <b/>
      <sz val="14"/>
      <color theme="1"/>
      <name val="Neue Haas Grotesk Text Pro Bold"/>
    </font>
    <font>
      <u/>
      <sz val="10"/>
      <color theme="10"/>
      <name val="Trebuchet MS"/>
      <family val="2"/>
    </font>
    <font>
      <u/>
      <sz val="11"/>
      <color theme="10"/>
      <name val="Trebuchet MS"/>
      <family val="2"/>
    </font>
    <font>
      <sz val="11"/>
      <name val="Trebuchet MS"/>
      <family val="2"/>
    </font>
    <font>
      <sz val="14"/>
      <name val="Trebuchet MS"/>
      <family val="2"/>
    </font>
    <font>
      <sz val="14"/>
      <color theme="1"/>
      <name val="Trebuchet MS"/>
      <family val="2"/>
    </font>
    <font>
      <sz val="11"/>
      <color theme="0"/>
      <name val="Trebuchet MS"/>
      <family val="2"/>
    </font>
    <font>
      <sz val="10"/>
      <color theme="0"/>
      <name val="Trebuchet MS"/>
      <family val="2"/>
    </font>
    <font>
      <b/>
      <sz val="11"/>
      <name val="Trebuchet MS"/>
      <family val="2"/>
    </font>
    <font>
      <u/>
      <sz val="11"/>
      <name val="Trebuchet MS"/>
      <family val="2"/>
    </font>
    <font>
      <sz val="10"/>
      <color theme="1"/>
      <name val="Trebuchet MS"/>
      <family val="2"/>
    </font>
    <font>
      <sz val="10"/>
      <name val="Trebuchet MS"/>
      <family val="2"/>
    </font>
    <font>
      <u/>
      <sz val="11"/>
      <color indexed="4"/>
      <name val="Trebuchet MS"/>
      <family val="2"/>
    </font>
    <font>
      <sz val="15"/>
      <name val="Trebuchet MS"/>
      <family val="2"/>
    </font>
    <font>
      <sz val="15"/>
      <color theme="1"/>
      <name val="Trebuchet MS"/>
      <family val="2"/>
    </font>
    <font>
      <b/>
      <sz val="11"/>
      <color rgb="FF000000"/>
      <name val="Trebuchet MS"/>
      <family val="2"/>
    </font>
    <font>
      <b/>
      <sz val="16"/>
      <color theme="0"/>
      <name val="Trebuchet MS"/>
      <family val="2"/>
    </font>
    <font>
      <sz val="16"/>
      <color theme="0"/>
      <name val="Trebuchet MS"/>
      <family val="2"/>
    </font>
    <font>
      <sz val="16"/>
      <color theme="1"/>
      <name val="Trebuchet MS"/>
      <family val="2"/>
    </font>
    <font>
      <i/>
      <sz val="10"/>
      <color theme="1"/>
      <name val="Arial"/>
      <family val="2"/>
      <scheme val="minor"/>
    </font>
  </fonts>
  <fills count="12">
    <fill>
      <patternFill patternType="none"/>
    </fill>
    <fill>
      <patternFill patternType="gray125"/>
    </fill>
    <fill>
      <patternFill patternType="solid">
        <fgColor theme="1"/>
      </patternFill>
    </fill>
    <fill>
      <patternFill patternType="solid">
        <fgColor rgb="FFFF3D14"/>
      </patternFill>
    </fill>
    <fill>
      <patternFill patternType="solid">
        <fgColor rgb="FFF0EDE8"/>
      </patternFill>
    </fill>
    <fill>
      <patternFill patternType="solid">
        <fgColor rgb="FFD9EDFA"/>
      </patternFill>
    </fill>
    <fill>
      <patternFill patternType="solid">
        <fgColor theme="0"/>
        <bgColor indexed="64"/>
      </patternFill>
    </fill>
    <fill>
      <patternFill patternType="solid">
        <fgColor theme="1"/>
        <bgColor indexed="64"/>
      </patternFill>
    </fill>
    <fill>
      <patternFill patternType="solid">
        <fgColor rgb="FFFF3D14"/>
        <bgColor indexed="64"/>
      </patternFill>
    </fill>
    <fill>
      <patternFill patternType="solid">
        <fgColor rgb="FFD9EDFA"/>
        <bgColor indexed="64"/>
      </patternFill>
    </fill>
    <fill>
      <patternFill patternType="solid">
        <fgColor rgb="FFF0EDE8"/>
        <bgColor indexed="64"/>
      </patternFill>
    </fill>
    <fill>
      <patternFill patternType="solid">
        <fgColor rgb="FFE8E1D7"/>
        <bgColor indexed="64"/>
      </patternFill>
    </fill>
  </fills>
  <borders count="62">
    <border>
      <left/>
      <right/>
      <top/>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style="medium">
        <color rgb="FF000000"/>
      </left>
      <right/>
      <top/>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indexed="64"/>
      </left>
      <right style="medium">
        <color indexed="64"/>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top style="medium">
        <color rgb="FF000000"/>
      </top>
      <bottom/>
      <diagonal/>
    </border>
    <border>
      <left style="medium">
        <color indexed="64"/>
      </left>
      <right style="medium">
        <color indexed="64"/>
      </right>
      <top/>
      <bottom style="medium">
        <color indexed="64"/>
      </bottom>
      <diagonal/>
    </border>
    <border>
      <left/>
      <right/>
      <top/>
      <bottom style="medium">
        <color rgb="FF000000"/>
      </bottom>
      <diagonal/>
    </border>
    <border>
      <left style="medium">
        <color indexed="64"/>
      </left>
      <right style="medium">
        <color indexed="64"/>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auto="1"/>
      </left>
      <right style="thin">
        <color auto="1"/>
      </right>
      <top style="medium">
        <color indexed="64"/>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medium">
        <color indexed="64"/>
      </right>
      <top style="medium">
        <color indexed="64"/>
      </top>
      <bottom/>
      <diagonal/>
    </border>
    <border>
      <left style="medium">
        <color indexed="64"/>
      </left>
      <right style="thin">
        <color auto="1"/>
      </right>
      <top style="thin">
        <color auto="1"/>
      </top>
      <bottom style="thin">
        <color auto="1"/>
      </bottom>
      <diagonal/>
    </border>
    <border>
      <left style="thin">
        <color auto="1"/>
      </left>
      <right style="medium">
        <color indexed="64"/>
      </right>
      <top/>
      <bottom/>
      <diagonal/>
    </border>
    <border>
      <left style="thin">
        <color auto="1"/>
      </left>
      <right style="medium">
        <color indexed="64"/>
      </right>
      <top/>
      <bottom style="thin">
        <color auto="1"/>
      </bottom>
      <diagonal/>
    </border>
    <border>
      <left style="medium">
        <color indexed="64"/>
      </left>
      <right style="thin">
        <color auto="1"/>
      </right>
      <top style="thin">
        <color auto="1"/>
      </top>
      <bottom/>
      <diagonal/>
    </border>
    <border>
      <left style="thin">
        <color auto="1"/>
      </left>
      <right style="medium">
        <color indexed="64"/>
      </right>
      <top style="thin">
        <color auto="1"/>
      </top>
      <bottom/>
      <diagonal/>
    </border>
    <border>
      <left style="thin">
        <color auto="1"/>
      </left>
      <right style="medium">
        <color indexed="64"/>
      </right>
      <top style="thin">
        <color auto="1"/>
      </top>
      <bottom style="thin">
        <color auto="1"/>
      </bottom>
      <diagonal/>
    </border>
    <border>
      <left style="medium">
        <color indexed="64"/>
      </left>
      <right style="thin">
        <color auto="1"/>
      </right>
      <top/>
      <bottom style="medium">
        <color indexed="64"/>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style="medium">
        <color indexed="64"/>
      </left>
      <right style="thin">
        <color auto="1"/>
      </right>
      <top/>
      <bottom/>
      <diagonal/>
    </border>
    <border>
      <left style="medium">
        <color indexed="64"/>
      </left>
      <right style="thin">
        <color auto="1"/>
      </right>
      <top/>
      <bottom style="thin">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style="thin">
        <color auto="1"/>
      </left>
      <right style="thin">
        <color auto="1"/>
      </right>
      <top/>
      <bottom style="medium">
        <color indexed="64"/>
      </bottom>
      <diagonal/>
    </border>
    <border>
      <left style="medium">
        <color indexed="64"/>
      </left>
      <right style="thin">
        <color auto="1"/>
      </right>
      <top style="thin">
        <color auto="1"/>
      </top>
      <bottom style="medium">
        <color indexed="64"/>
      </bottom>
      <diagonal/>
    </border>
    <border>
      <left style="thin">
        <color auto="1"/>
      </left>
      <right style="medium">
        <color indexed="64"/>
      </right>
      <top/>
      <bottom style="medium">
        <color indexed="64"/>
      </bottom>
      <diagonal/>
    </border>
    <border>
      <left style="medium">
        <color indexed="64"/>
      </left>
      <right/>
      <top style="medium">
        <color indexed="64"/>
      </top>
      <bottom style="medium">
        <color indexed="64"/>
      </bottom>
      <diagonal/>
    </border>
  </borders>
  <cellStyleXfs count="7">
    <xf numFmtId="0" fontId="0" fillId="0" borderId="0"/>
    <xf numFmtId="0" fontId="1" fillId="0" borderId="0" applyNumberFormat="0" applyFill="0" applyBorder="0" applyProtection="0"/>
    <xf numFmtId="43" fontId="3" fillId="0" borderId="0" applyFont="0" applyFill="0" applyBorder="0" applyProtection="0"/>
    <xf numFmtId="9" fontId="3" fillId="0" borderId="0" applyFont="0" applyFill="0" applyBorder="0" applyAlignment="0" applyProtection="0"/>
    <xf numFmtId="0" fontId="5" fillId="0" borderId="0"/>
    <xf numFmtId="0" fontId="6" fillId="0" borderId="0"/>
    <xf numFmtId="0" fontId="6" fillId="0" borderId="0"/>
  </cellStyleXfs>
  <cellXfs count="218">
    <xf numFmtId="0" fontId="0" fillId="0" borderId="0" xfId="0"/>
    <xf numFmtId="0" fontId="6" fillId="0" borderId="0" xfId="6"/>
    <xf numFmtId="0" fontId="4" fillId="8" borderId="9" xfId="6" applyFont="1" applyFill="1" applyBorder="1" applyAlignment="1">
      <alignment horizontal="center" vertical="center"/>
    </xf>
    <xf numFmtId="0" fontId="9" fillId="11" borderId="9" xfId="6" applyFont="1" applyFill="1" applyBorder="1" applyAlignment="1">
      <alignment horizontal="center" vertical="center" wrapText="1"/>
    </xf>
    <xf numFmtId="0" fontId="0" fillId="6" borderId="0" xfId="0" applyFill="1" applyAlignment="1">
      <alignment vertical="top"/>
    </xf>
    <xf numFmtId="0" fontId="10" fillId="6" borderId="0" xfId="0" applyFont="1" applyFill="1" applyAlignment="1">
      <alignment vertical="top"/>
    </xf>
    <xf numFmtId="0" fontId="11" fillId="6" borderId="0" xfId="0" applyFont="1" applyFill="1" applyAlignment="1">
      <alignment vertical="top"/>
    </xf>
    <xf numFmtId="0" fontId="12" fillId="6" borderId="0" xfId="0" applyFont="1" applyFill="1" applyAlignment="1">
      <alignment vertical="top"/>
    </xf>
    <xf numFmtId="0" fontId="8" fillId="6" borderId="0" xfId="0" applyFont="1" applyFill="1" applyAlignment="1">
      <alignment vertical="top" wrapText="1"/>
    </xf>
    <xf numFmtId="0" fontId="13" fillId="6" borderId="0" xfId="0" applyFont="1" applyFill="1" applyAlignment="1">
      <alignment vertical="top" wrapText="1"/>
    </xf>
    <xf numFmtId="0" fontId="14" fillId="6" borderId="0" xfId="0" applyFont="1" applyFill="1" applyAlignment="1">
      <alignment vertical="top"/>
    </xf>
    <xf numFmtId="0" fontId="15" fillId="6" borderId="0" xfId="0" applyFont="1" applyFill="1" applyAlignment="1">
      <alignment vertical="top"/>
    </xf>
    <xf numFmtId="0" fontId="7" fillId="6" borderId="0" xfId="0" applyFont="1" applyFill="1" applyAlignment="1">
      <alignment vertical="top" wrapText="1"/>
    </xf>
    <xf numFmtId="0" fontId="2" fillId="6" borderId="0" xfId="0" applyFont="1" applyFill="1" applyAlignment="1">
      <alignment vertical="top" wrapText="1"/>
    </xf>
    <xf numFmtId="0" fontId="14" fillId="6" borderId="0" xfId="0" applyFont="1" applyFill="1" applyAlignment="1">
      <alignment vertical="top" wrapText="1"/>
    </xf>
    <xf numFmtId="0" fontId="17" fillId="6" borderId="0" xfId="1" applyFont="1" applyFill="1"/>
    <xf numFmtId="0" fontId="18" fillId="0" borderId="0" xfId="0" applyFont="1" applyAlignment="1">
      <alignment horizontal="center" vertical="center"/>
    </xf>
    <xf numFmtId="0" fontId="19" fillId="0" borderId="0" xfId="0" applyFont="1" applyAlignment="1">
      <alignment vertical="center" wrapText="1"/>
    </xf>
    <xf numFmtId="0" fontId="19" fillId="0" borderId="0" xfId="0" applyFont="1" applyAlignment="1">
      <alignment vertical="center"/>
    </xf>
    <xf numFmtId="0" fontId="20" fillId="0" borderId="0" xfId="0" applyFont="1" applyAlignment="1">
      <alignment vertical="center"/>
    </xf>
    <xf numFmtId="0" fontId="21" fillId="0" borderId="0" xfId="0" applyFont="1" applyAlignment="1">
      <alignment horizontal="center" vertical="center"/>
    </xf>
    <xf numFmtId="0" fontId="22" fillId="0" borderId="0" xfId="0" applyFont="1"/>
    <xf numFmtId="0" fontId="21" fillId="0" borderId="0" xfId="0" applyFont="1"/>
    <xf numFmtId="0" fontId="18" fillId="0" borderId="0" xfId="0" applyFont="1" applyAlignment="1">
      <alignment wrapText="1"/>
    </xf>
    <xf numFmtId="0" fontId="18" fillId="0" borderId="0" xfId="0" applyFont="1"/>
    <xf numFmtId="0" fontId="25" fillId="0" borderId="0" xfId="0" applyFont="1"/>
    <xf numFmtId="0" fontId="26" fillId="0" borderId="0" xfId="0" applyFont="1"/>
    <xf numFmtId="0" fontId="18" fillId="0" borderId="0" xfId="0" applyFont="1" applyAlignment="1">
      <alignment horizontal="center" vertical="center" wrapText="1"/>
    </xf>
    <xf numFmtId="0" fontId="23" fillId="0" borderId="0" xfId="0" applyFont="1" applyAlignment="1">
      <alignment horizontal="center" vertical="center"/>
    </xf>
    <xf numFmtId="0" fontId="24" fillId="0" borderId="0" xfId="0" applyFont="1" applyAlignment="1">
      <alignment horizontal="center" vertical="center"/>
    </xf>
    <xf numFmtId="0" fontId="24" fillId="0" borderId="0" xfId="0" applyFont="1" applyAlignment="1">
      <alignment horizontal="center" vertical="center" wrapText="1"/>
    </xf>
    <xf numFmtId="0" fontId="21" fillId="0" borderId="0" xfId="0" applyFont="1" applyAlignment="1">
      <alignment vertical="center" wrapText="1"/>
    </xf>
    <xf numFmtId="0" fontId="21" fillId="0" borderId="0" xfId="0" applyFont="1" applyAlignment="1">
      <alignment vertical="center"/>
    </xf>
    <xf numFmtId="0" fontId="22" fillId="0" borderId="0" xfId="0" applyFont="1" applyAlignment="1">
      <alignment vertical="center"/>
    </xf>
    <xf numFmtId="0" fontId="28" fillId="0" borderId="0" xfId="0" applyFont="1" applyAlignment="1">
      <alignment vertical="center" wrapText="1"/>
    </xf>
    <xf numFmtId="0" fontId="28" fillId="0" borderId="0" xfId="0" applyFont="1" applyAlignment="1">
      <alignment vertical="center"/>
    </xf>
    <xf numFmtId="0" fontId="29" fillId="0" borderId="0" xfId="0" applyFont="1" applyAlignment="1">
      <alignment vertical="center"/>
    </xf>
    <xf numFmtId="0" fontId="23" fillId="4" borderId="10" xfId="0" applyFont="1" applyFill="1" applyBorder="1" applyAlignment="1">
      <alignment horizontal="center" vertical="center" wrapText="1"/>
    </xf>
    <xf numFmtId="0" fontId="18" fillId="4" borderId="9" xfId="0" applyFont="1" applyFill="1" applyBorder="1" applyAlignment="1">
      <alignment horizontal="center" vertical="center" wrapText="1"/>
    </xf>
    <xf numFmtId="0" fontId="18" fillId="4" borderId="9" xfId="0" applyFont="1" applyFill="1" applyBorder="1" applyAlignment="1">
      <alignment horizontal="center" vertical="center"/>
    </xf>
    <xf numFmtId="2" fontId="18" fillId="4" borderId="9" xfId="0" applyNumberFormat="1" applyFont="1" applyFill="1" applyBorder="1" applyAlignment="1">
      <alignment horizontal="center" vertical="center"/>
    </xf>
    <xf numFmtId="0" fontId="18" fillId="4" borderId="10" xfId="0" applyFont="1" applyFill="1" applyBorder="1" applyAlignment="1">
      <alignment horizontal="center" vertical="center" wrapText="1"/>
    </xf>
    <xf numFmtId="0" fontId="23" fillId="4" borderId="11" xfId="0" applyFont="1" applyFill="1" applyBorder="1" applyAlignment="1">
      <alignment horizontal="center" vertical="center" wrapText="1"/>
    </xf>
    <xf numFmtId="0" fontId="18" fillId="4" borderId="11" xfId="0" applyFont="1" applyFill="1" applyBorder="1" applyAlignment="1">
      <alignment horizontal="center" vertical="center" wrapText="1"/>
    </xf>
    <xf numFmtId="11" fontId="18" fillId="4" borderId="9" xfId="0" applyNumberFormat="1" applyFont="1" applyFill="1" applyBorder="1" applyAlignment="1">
      <alignment horizontal="center" vertical="center"/>
    </xf>
    <xf numFmtId="0" fontId="13" fillId="4" borderId="48" xfId="1" applyFont="1" applyFill="1" applyBorder="1" applyAlignment="1">
      <alignment horizontal="center" vertical="center" wrapText="1" readingOrder="1"/>
    </xf>
    <xf numFmtId="0" fontId="13" fillId="4" borderId="48" xfId="1" applyFont="1" applyFill="1" applyBorder="1" applyAlignment="1">
      <alignment vertical="center" wrapText="1" readingOrder="1"/>
    </xf>
    <xf numFmtId="0" fontId="13" fillId="4" borderId="47" xfId="1" applyFont="1" applyFill="1" applyBorder="1" applyAlignment="1">
      <alignment vertical="center" wrapText="1" readingOrder="1"/>
    </xf>
    <xf numFmtId="11" fontId="18" fillId="4" borderId="9" xfId="0" applyNumberFormat="1" applyFont="1" applyFill="1" applyBorder="1" applyAlignment="1">
      <alignment horizontal="center" vertical="center" wrapText="1"/>
    </xf>
    <xf numFmtId="0" fontId="23" fillId="5" borderId="9" xfId="0" applyFont="1" applyFill="1" applyBorder="1" applyAlignment="1">
      <alignment horizontal="center" vertical="center" wrapText="1"/>
    </xf>
    <xf numFmtId="0" fontId="25" fillId="0" borderId="0" xfId="0" applyFont="1" applyAlignment="1">
      <alignment wrapText="1"/>
    </xf>
    <xf numFmtId="0" fontId="26" fillId="0" borderId="0" xfId="0" applyFont="1" applyAlignment="1">
      <alignment wrapText="1"/>
    </xf>
    <xf numFmtId="11" fontId="18" fillId="4" borderId="9" xfId="2" applyNumberFormat="1" applyFont="1" applyFill="1" applyBorder="1" applyAlignment="1">
      <alignment horizontal="center"/>
    </xf>
    <xf numFmtId="0" fontId="18" fillId="0" borderId="0" xfId="0" applyFont="1" applyAlignment="1">
      <alignment vertical="center" wrapText="1"/>
    </xf>
    <xf numFmtId="0" fontId="23" fillId="5" borderId="22" xfId="0" applyFont="1" applyFill="1" applyBorder="1" applyAlignment="1">
      <alignment horizontal="center" vertical="center" wrapText="1"/>
    </xf>
    <xf numFmtId="0" fontId="18" fillId="4" borderId="22" xfId="0" applyFont="1" applyFill="1" applyBorder="1" applyAlignment="1">
      <alignment horizontal="center" vertical="center" wrapText="1"/>
    </xf>
    <xf numFmtId="0" fontId="18" fillId="4" borderId="22" xfId="0" applyFont="1" applyFill="1" applyBorder="1" applyAlignment="1">
      <alignment horizontal="center" vertical="center"/>
    </xf>
    <xf numFmtId="11" fontId="18" fillId="4" borderId="22" xfId="0" applyNumberFormat="1" applyFont="1" applyFill="1" applyBorder="1" applyAlignment="1">
      <alignment horizontal="center" vertical="center" wrapText="1"/>
    </xf>
    <xf numFmtId="0" fontId="13" fillId="0" borderId="0" xfId="0" applyFont="1" applyAlignment="1">
      <alignment horizontal="center" vertical="center" wrapText="1"/>
    </xf>
    <xf numFmtId="0" fontId="25" fillId="0" borderId="0" xfId="0" applyFont="1" applyAlignment="1">
      <alignment horizontal="center"/>
    </xf>
    <xf numFmtId="9" fontId="18" fillId="4" borderId="9" xfId="0" applyNumberFormat="1" applyFont="1" applyFill="1" applyBorder="1" applyAlignment="1">
      <alignment horizontal="center" vertical="center"/>
    </xf>
    <xf numFmtId="165" fontId="18" fillId="4" borderId="48" xfId="0" applyNumberFormat="1" applyFont="1" applyFill="1" applyBorder="1" applyAlignment="1">
      <alignment horizontal="center" vertical="center"/>
    </xf>
    <xf numFmtId="0" fontId="18" fillId="4" borderId="17" xfId="0" applyFont="1" applyFill="1" applyBorder="1" applyAlignment="1">
      <alignment horizontal="center" vertical="center"/>
    </xf>
    <xf numFmtId="0" fontId="18" fillId="4" borderId="17" xfId="0" applyFont="1" applyFill="1" applyBorder="1" applyAlignment="1">
      <alignment horizontal="center" vertical="center" wrapText="1"/>
    </xf>
    <xf numFmtId="167" fontId="18" fillId="4" borderId="17" xfId="2" applyNumberFormat="1" applyFont="1" applyFill="1" applyBorder="1"/>
    <xf numFmtId="167" fontId="18" fillId="4" borderId="9" xfId="2" applyNumberFormat="1" applyFont="1" applyFill="1" applyBorder="1"/>
    <xf numFmtId="0" fontId="18" fillId="4" borderId="48" xfId="0" applyFont="1" applyFill="1" applyBorder="1" applyAlignment="1">
      <alignment horizontal="center" vertical="center" wrapText="1"/>
    </xf>
    <xf numFmtId="11" fontId="18" fillId="4" borderId="22" xfId="0" applyNumberFormat="1" applyFont="1" applyFill="1" applyBorder="1" applyAlignment="1">
      <alignment horizontal="center" vertical="center"/>
    </xf>
    <xf numFmtId="0" fontId="18" fillId="4" borderId="23" xfId="0" applyFont="1" applyFill="1" applyBorder="1" applyAlignment="1">
      <alignment horizontal="center" vertical="center" wrapText="1"/>
    </xf>
    <xf numFmtId="9" fontId="18" fillId="4" borderId="9" xfId="3" applyFont="1" applyFill="1" applyBorder="1" applyAlignment="1">
      <alignment horizontal="center" vertical="center"/>
    </xf>
    <xf numFmtId="164" fontId="18" fillId="4" borderId="9" xfId="0" applyNumberFormat="1" applyFont="1" applyFill="1" applyBorder="1" applyAlignment="1">
      <alignment horizontal="center" vertical="center"/>
    </xf>
    <xf numFmtId="0" fontId="18" fillId="4" borderId="48" xfId="0" applyFont="1" applyFill="1" applyBorder="1" applyAlignment="1">
      <alignment horizontal="center" vertical="center"/>
    </xf>
    <xf numFmtId="11" fontId="25" fillId="0" borderId="0" xfId="0" applyNumberFormat="1" applyFont="1"/>
    <xf numFmtId="43" fontId="25" fillId="0" borderId="0" xfId="2" applyFont="1"/>
    <xf numFmtId="2" fontId="18" fillId="4" borderId="9" xfId="2" applyNumberFormat="1" applyFont="1" applyFill="1" applyBorder="1" applyAlignment="1">
      <alignment horizontal="center" vertical="center"/>
    </xf>
    <xf numFmtId="0" fontId="18" fillId="4" borderId="10" xfId="0" applyFont="1" applyFill="1" applyBorder="1" applyAlignment="1">
      <alignment vertical="center" wrapText="1"/>
    </xf>
    <xf numFmtId="0" fontId="8" fillId="10" borderId="31" xfId="0" applyFont="1" applyFill="1" applyBorder="1" applyAlignment="1">
      <alignment horizontal="center" vertical="center"/>
    </xf>
    <xf numFmtId="0" fontId="8" fillId="10" borderId="31" xfId="0" applyFont="1" applyFill="1" applyBorder="1" applyAlignment="1">
      <alignment horizontal="center" vertical="center" wrapText="1"/>
    </xf>
    <xf numFmtId="0" fontId="18" fillId="4" borderId="23" xfId="0" applyFont="1" applyFill="1" applyBorder="1" applyAlignment="1">
      <alignment horizontal="center" vertical="center"/>
    </xf>
    <xf numFmtId="165" fontId="18" fillId="4" borderId="48" xfId="0" applyNumberFormat="1" applyFont="1" applyFill="1" applyBorder="1" applyAlignment="1">
      <alignment horizontal="center" vertical="center" wrapText="1"/>
    </xf>
    <xf numFmtId="0" fontId="23" fillId="5" borderId="59" xfId="0" applyFont="1" applyFill="1" applyBorder="1" applyAlignment="1">
      <alignment horizontal="center" vertical="center" wrapText="1"/>
    </xf>
    <xf numFmtId="165" fontId="18" fillId="4" borderId="23" xfId="0" applyNumberFormat="1" applyFont="1" applyFill="1" applyBorder="1" applyAlignment="1">
      <alignment horizontal="center" vertical="center" wrapText="1"/>
    </xf>
    <xf numFmtId="165" fontId="25" fillId="0" borderId="0" xfId="0" applyNumberFormat="1" applyFont="1"/>
    <xf numFmtId="165" fontId="18" fillId="4" borderId="22" xfId="0" applyNumberFormat="1" applyFont="1" applyFill="1" applyBorder="1" applyAlignment="1">
      <alignment horizontal="center" vertical="center" wrapText="1"/>
    </xf>
    <xf numFmtId="166" fontId="25" fillId="0" borderId="0" xfId="0" applyNumberFormat="1" applyFont="1"/>
    <xf numFmtId="0" fontId="9" fillId="0" borderId="0" xfId="5" applyFont="1"/>
    <xf numFmtId="0" fontId="8" fillId="10" borderId="15" xfId="5" applyFont="1" applyFill="1" applyBorder="1" applyAlignment="1">
      <alignment horizontal="center" vertical="center" wrapText="1"/>
    </xf>
    <xf numFmtId="0" fontId="8" fillId="10" borderId="16" xfId="5" applyFont="1" applyFill="1" applyBorder="1" applyAlignment="1">
      <alignment horizontal="center" vertical="center"/>
    </xf>
    <xf numFmtId="0" fontId="8" fillId="10" borderId="17" xfId="5" applyFont="1" applyFill="1" applyBorder="1" applyAlignment="1">
      <alignment horizontal="center" vertical="center"/>
    </xf>
    <xf numFmtId="0" fontId="8" fillId="10" borderId="18" xfId="5" applyFont="1" applyFill="1" applyBorder="1" applyAlignment="1">
      <alignment horizontal="center" vertical="center"/>
    </xf>
    <xf numFmtId="0" fontId="8" fillId="10" borderId="20" xfId="5" applyFont="1" applyFill="1" applyBorder="1" applyAlignment="1">
      <alignment horizontal="center" vertical="center" wrapText="1"/>
    </xf>
    <xf numFmtId="0" fontId="8" fillId="10" borderId="21" xfId="5" applyFont="1" applyFill="1" applyBorder="1" applyAlignment="1">
      <alignment horizontal="center" vertical="center"/>
    </xf>
    <xf numFmtId="0" fontId="8" fillId="10" borderId="22" xfId="5" applyFont="1" applyFill="1" applyBorder="1" applyAlignment="1">
      <alignment horizontal="center" vertical="center"/>
    </xf>
    <xf numFmtId="0" fontId="8" fillId="10" borderId="23" xfId="5" applyFont="1" applyFill="1" applyBorder="1" applyAlignment="1">
      <alignment horizontal="center" vertical="center"/>
    </xf>
    <xf numFmtId="0" fontId="8" fillId="10" borderId="25" xfId="5" applyFont="1" applyFill="1" applyBorder="1" applyAlignment="1">
      <alignment horizontal="center" vertical="center"/>
    </xf>
    <xf numFmtId="0" fontId="8" fillId="10" borderId="26" xfId="5" applyFont="1" applyFill="1" applyBorder="1" applyAlignment="1">
      <alignment horizontal="center" vertical="center"/>
    </xf>
    <xf numFmtId="0" fontId="8" fillId="10" borderId="27" xfId="5" applyFont="1" applyFill="1" applyBorder="1" applyAlignment="1">
      <alignment horizontal="center" vertical="center"/>
    </xf>
    <xf numFmtId="0" fontId="8" fillId="10" borderId="28" xfId="5" applyFont="1" applyFill="1" applyBorder="1" applyAlignment="1">
      <alignment horizontal="center" vertical="center"/>
    </xf>
    <xf numFmtId="0" fontId="8" fillId="10" borderId="29" xfId="5" applyFont="1" applyFill="1" applyBorder="1" applyAlignment="1">
      <alignment horizontal="center" vertical="center"/>
    </xf>
    <xf numFmtId="0" fontId="8" fillId="10" borderId="30" xfId="5" applyFont="1" applyFill="1" applyBorder="1" applyAlignment="1">
      <alignment horizontal="center" vertical="center"/>
    </xf>
    <xf numFmtId="0" fontId="8" fillId="10" borderId="31" xfId="5" applyFont="1" applyFill="1" applyBorder="1" applyAlignment="1">
      <alignment horizontal="center" vertical="center"/>
    </xf>
    <xf numFmtId="0" fontId="8" fillId="10" borderId="32" xfId="5" applyFont="1" applyFill="1" applyBorder="1" applyAlignment="1">
      <alignment horizontal="center" vertical="center"/>
    </xf>
    <xf numFmtId="0" fontId="8" fillId="7" borderId="31" xfId="5" applyFont="1" applyFill="1" applyBorder="1" applyAlignment="1">
      <alignment horizontal="center" vertical="center"/>
    </xf>
    <xf numFmtId="0" fontId="8" fillId="7" borderId="32" xfId="5" applyFont="1" applyFill="1" applyBorder="1" applyAlignment="1">
      <alignment horizontal="center" vertical="center"/>
    </xf>
    <xf numFmtId="11" fontId="8" fillId="10" borderId="31" xfId="5" applyNumberFormat="1" applyFont="1" applyFill="1" applyBorder="1" applyAlignment="1">
      <alignment horizontal="center" vertical="center"/>
    </xf>
    <xf numFmtId="0" fontId="8" fillId="10" borderId="36" xfId="5" applyFont="1" applyFill="1" applyBorder="1" applyAlignment="1">
      <alignment horizontal="center" vertical="center"/>
    </xf>
    <xf numFmtId="0" fontId="8" fillId="10" borderId="37" xfId="5" applyFont="1" applyFill="1" applyBorder="1" applyAlignment="1">
      <alignment horizontal="center" vertical="center"/>
    </xf>
    <xf numFmtId="11" fontId="8" fillId="10" borderId="38" xfId="5" applyNumberFormat="1" applyFont="1" applyFill="1" applyBorder="1" applyAlignment="1">
      <alignment horizontal="center" vertical="center"/>
    </xf>
    <xf numFmtId="0" fontId="8" fillId="10" borderId="38" xfId="5" applyFont="1" applyFill="1" applyBorder="1" applyAlignment="1">
      <alignment horizontal="center" vertical="center"/>
    </xf>
    <xf numFmtId="0" fontId="8" fillId="7" borderId="39" xfId="5" applyFont="1" applyFill="1" applyBorder="1" applyAlignment="1">
      <alignment horizontal="center" vertical="center"/>
    </xf>
    <xf numFmtId="0" fontId="8" fillId="0" borderId="0" xfId="5" applyFont="1" applyAlignment="1">
      <alignment vertical="center"/>
    </xf>
    <xf numFmtId="0" fontId="31" fillId="2" borderId="2" xfId="0" applyFont="1" applyFill="1" applyBorder="1" applyAlignment="1">
      <alignment vertical="center"/>
    </xf>
    <xf numFmtId="0" fontId="31" fillId="2" borderId="3" xfId="0" applyFont="1" applyFill="1" applyBorder="1" applyAlignment="1">
      <alignment vertical="center"/>
    </xf>
    <xf numFmtId="0" fontId="31" fillId="2" borderId="57" xfId="0" applyFont="1" applyFill="1" applyBorder="1" applyAlignment="1">
      <alignment vertical="center"/>
    </xf>
    <xf numFmtId="0" fontId="31" fillId="3" borderId="43" xfId="0" applyFont="1" applyFill="1" applyBorder="1" applyAlignment="1">
      <alignment horizontal="center" vertical="center"/>
    </xf>
    <xf numFmtId="0" fontId="31" fillId="3" borderId="10" xfId="0" applyFont="1" applyFill="1" applyBorder="1" applyAlignment="1">
      <alignment horizontal="center" vertical="center"/>
    </xf>
    <xf numFmtId="0" fontId="31" fillId="3" borderId="9" xfId="0" applyFont="1" applyFill="1" applyBorder="1" applyAlignment="1">
      <alignment horizontal="center" vertical="center"/>
    </xf>
    <xf numFmtId="0" fontId="31" fillId="3" borderId="47" xfId="0" applyFont="1" applyFill="1" applyBorder="1" applyAlignment="1">
      <alignment horizontal="center" vertical="center"/>
    </xf>
    <xf numFmtId="0" fontId="31" fillId="3" borderId="46" xfId="0" applyFont="1" applyFill="1" applyBorder="1" applyAlignment="1">
      <alignment horizontal="center" vertical="center"/>
    </xf>
    <xf numFmtId="0" fontId="31" fillId="3" borderId="12" xfId="0" applyFont="1" applyFill="1" applyBorder="1" applyAlignment="1">
      <alignment horizontal="center" vertical="center"/>
    </xf>
    <xf numFmtId="0" fontId="31" fillId="3" borderId="42" xfId="0" applyFont="1" applyFill="1" applyBorder="1" applyAlignment="1">
      <alignment horizontal="center" vertical="center"/>
    </xf>
    <xf numFmtId="0" fontId="31" fillId="3" borderId="41" xfId="0" applyFont="1" applyFill="1" applyBorder="1" applyAlignment="1">
      <alignment horizontal="center" vertical="center"/>
    </xf>
    <xf numFmtId="0" fontId="31" fillId="3" borderId="17" xfId="0" applyFont="1" applyFill="1" applyBorder="1" applyAlignment="1">
      <alignment horizontal="center" vertical="center"/>
    </xf>
    <xf numFmtId="0" fontId="31" fillId="3" borderId="18" xfId="0" applyFont="1" applyFill="1" applyBorder="1" applyAlignment="1">
      <alignment horizontal="center" vertical="center"/>
    </xf>
    <xf numFmtId="0" fontId="31" fillId="3" borderId="10" xfId="0" applyFont="1" applyFill="1" applyBorder="1" applyAlignment="1">
      <alignment horizontal="center" vertical="center" wrapText="1"/>
    </xf>
    <xf numFmtId="0" fontId="33" fillId="0" borderId="0" xfId="0" applyFont="1"/>
    <xf numFmtId="0" fontId="31" fillId="3" borderId="11" xfId="0" applyFont="1" applyFill="1" applyBorder="1" applyAlignment="1">
      <alignment horizontal="center" vertical="center"/>
    </xf>
    <xf numFmtId="0" fontId="31" fillId="3" borderId="11" xfId="0" applyFont="1" applyFill="1" applyBorder="1" applyAlignment="1">
      <alignment horizontal="center" vertical="center" wrapText="1"/>
    </xf>
    <xf numFmtId="0" fontId="31" fillId="2" borderId="54" xfId="0" applyFont="1" applyFill="1" applyBorder="1" applyAlignment="1">
      <alignment vertical="center"/>
    </xf>
    <xf numFmtId="0" fontId="31" fillId="2" borderId="55" xfId="0" applyFont="1" applyFill="1" applyBorder="1" applyAlignment="1">
      <alignment vertical="center"/>
    </xf>
    <xf numFmtId="0" fontId="31" fillId="2" borderId="55" xfId="0" applyFont="1" applyFill="1" applyBorder="1" applyAlignment="1">
      <alignment vertical="center" wrapText="1"/>
    </xf>
    <xf numFmtId="0" fontId="31" fillId="2" borderId="56" xfId="0" applyFont="1" applyFill="1" applyBorder="1" applyAlignment="1">
      <alignment vertical="center"/>
    </xf>
    <xf numFmtId="0" fontId="31" fillId="2" borderId="14" xfId="0" applyFont="1" applyFill="1" applyBorder="1" applyAlignment="1">
      <alignment vertical="center"/>
    </xf>
    <xf numFmtId="0" fontId="31" fillId="2" borderId="50" xfId="0" applyFont="1" applyFill="1" applyBorder="1" applyAlignment="1">
      <alignment vertical="center"/>
    </xf>
    <xf numFmtId="0" fontId="31" fillId="2" borderId="50" xfId="0" applyFont="1" applyFill="1" applyBorder="1" applyAlignment="1">
      <alignment vertical="center" wrapText="1"/>
    </xf>
    <xf numFmtId="0" fontId="31" fillId="2" borderId="51" xfId="0" applyFont="1" applyFill="1" applyBorder="1" applyAlignment="1">
      <alignment vertical="center"/>
    </xf>
    <xf numFmtId="0" fontId="31" fillId="3" borderId="47" xfId="0" applyFont="1" applyFill="1" applyBorder="1" applyAlignment="1">
      <alignment horizontal="center" vertical="center" wrapText="1"/>
    </xf>
    <xf numFmtId="0" fontId="31" fillId="8" borderId="10" xfId="5" applyFont="1" applyFill="1" applyBorder="1" applyAlignment="1">
      <alignment horizontal="center" vertical="center"/>
    </xf>
    <xf numFmtId="0" fontId="34" fillId="0" borderId="0" xfId="0" applyFont="1" applyAlignment="1">
      <alignment horizontal="left" vertical="center" indent="1"/>
    </xf>
    <xf numFmtId="0" fontId="0" fillId="0" borderId="0" xfId="0" applyAlignment="1">
      <alignment horizontal="right" vertical="top"/>
    </xf>
    <xf numFmtId="0" fontId="4" fillId="7" borderId="13" xfId="6" applyFont="1" applyFill="1" applyBorder="1" applyAlignment="1">
      <alignment horizontal="center" vertical="center"/>
    </xf>
    <xf numFmtId="0" fontId="4" fillId="7" borderId="0" xfId="6" applyFont="1" applyFill="1" applyAlignment="1">
      <alignment horizontal="center" vertical="center"/>
    </xf>
    <xf numFmtId="0" fontId="9" fillId="11" borderId="9" xfId="6" applyFont="1" applyFill="1" applyBorder="1" applyAlignment="1">
      <alignment horizontal="center" vertical="center" wrapText="1"/>
    </xf>
    <xf numFmtId="0" fontId="9" fillId="11" borderId="10" xfId="6" applyFont="1" applyFill="1" applyBorder="1" applyAlignment="1">
      <alignment horizontal="center" vertical="center" wrapText="1"/>
    </xf>
    <xf numFmtId="0" fontId="9" fillId="11" borderId="11" xfId="6" applyFont="1" applyFill="1" applyBorder="1" applyAlignment="1">
      <alignment horizontal="center" vertical="center" wrapText="1"/>
    </xf>
    <xf numFmtId="0" fontId="9" fillId="11" borderId="8" xfId="6" applyFont="1" applyFill="1" applyBorder="1" applyAlignment="1">
      <alignment horizontal="center" vertical="center" wrapText="1"/>
    </xf>
    <xf numFmtId="0" fontId="4" fillId="7" borderId="9" xfId="6" applyFont="1" applyFill="1" applyBorder="1" applyAlignment="1">
      <alignment horizontal="center" vertical="center"/>
    </xf>
    <xf numFmtId="0" fontId="31" fillId="2" borderId="1" xfId="0" applyFont="1" applyFill="1" applyBorder="1" applyAlignment="1">
      <alignment horizontal="center" vertical="center"/>
    </xf>
    <xf numFmtId="0" fontId="31" fillId="2" borderId="0" xfId="0" applyFont="1" applyFill="1" applyAlignment="1">
      <alignment horizontal="center" vertical="center"/>
    </xf>
    <xf numFmtId="0" fontId="31" fillId="3" borderId="2" xfId="0" applyFont="1" applyFill="1" applyBorder="1" applyAlignment="1">
      <alignment horizontal="center" vertical="center" wrapText="1"/>
    </xf>
    <xf numFmtId="0" fontId="31" fillId="3" borderId="3" xfId="0" applyFont="1" applyFill="1" applyBorder="1" applyAlignment="1">
      <alignment horizontal="center" vertical="center" wrapText="1"/>
    </xf>
    <xf numFmtId="0" fontId="31" fillId="3" borderId="4" xfId="0" applyFont="1" applyFill="1" applyBorder="1" applyAlignment="1">
      <alignment horizontal="center" vertical="center" wrapText="1"/>
    </xf>
    <xf numFmtId="0" fontId="31" fillId="3" borderId="5" xfId="0" applyFont="1" applyFill="1" applyBorder="1" applyAlignment="1">
      <alignment horizontal="center" vertical="center" wrapText="1"/>
    </xf>
    <xf numFmtId="0" fontId="23" fillId="0" borderId="0" xfId="0" applyFont="1" applyAlignment="1">
      <alignment horizontal="center" vertical="center" wrapText="1"/>
    </xf>
    <xf numFmtId="0" fontId="32" fillId="3" borderId="6" xfId="0" applyFont="1" applyFill="1" applyBorder="1" applyAlignment="1">
      <alignment horizontal="center" vertical="center"/>
    </xf>
    <xf numFmtId="0" fontId="32" fillId="3" borderId="40" xfId="0" applyFont="1" applyFill="1" applyBorder="1" applyAlignment="1">
      <alignment horizontal="center" vertical="center"/>
    </xf>
    <xf numFmtId="0" fontId="32" fillId="3" borderId="7" xfId="0" applyFont="1" applyFill="1" applyBorder="1" applyAlignment="1">
      <alignment horizontal="center" vertical="center"/>
    </xf>
    <xf numFmtId="0" fontId="23" fillId="5" borderId="46" xfId="0" applyFont="1" applyFill="1" applyBorder="1" applyAlignment="1">
      <alignment horizontal="center" vertical="center" wrapText="1"/>
    </xf>
    <xf numFmtId="0" fontId="23" fillId="5" borderId="52" xfId="0" applyFont="1" applyFill="1" applyBorder="1" applyAlignment="1">
      <alignment horizontal="center" vertical="center" wrapText="1"/>
    </xf>
    <xf numFmtId="0" fontId="23" fillId="5" borderId="10" xfId="0" applyFont="1" applyFill="1" applyBorder="1" applyAlignment="1">
      <alignment horizontal="center" vertical="center" wrapText="1"/>
    </xf>
    <xf numFmtId="0" fontId="23" fillId="5" borderId="11" xfId="0" applyFont="1" applyFill="1" applyBorder="1" applyAlignment="1">
      <alignment horizontal="center" vertical="center" wrapText="1"/>
    </xf>
    <xf numFmtId="0" fontId="23" fillId="4" borderId="9" xfId="0" applyFont="1" applyFill="1" applyBorder="1" applyAlignment="1">
      <alignment horizontal="center" vertical="center" wrapText="1"/>
    </xf>
    <xf numFmtId="0" fontId="13" fillId="4" borderId="48" xfId="1" applyFont="1" applyFill="1" applyBorder="1" applyAlignment="1">
      <alignment horizontal="center" vertical="center" wrapText="1" readingOrder="1"/>
    </xf>
    <xf numFmtId="0" fontId="18" fillId="4" borderId="10" xfId="0" applyFont="1" applyFill="1" applyBorder="1" applyAlignment="1">
      <alignment horizontal="center" vertical="center" wrapText="1"/>
    </xf>
    <xf numFmtId="0" fontId="18" fillId="4" borderId="11" xfId="0" applyFont="1" applyFill="1" applyBorder="1" applyAlignment="1">
      <alignment horizontal="center" vertical="center" wrapText="1"/>
    </xf>
    <xf numFmtId="0" fontId="13" fillId="4" borderId="47" xfId="1" applyFont="1" applyFill="1" applyBorder="1" applyAlignment="1">
      <alignment horizontal="center" vertical="center" wrapText="1" readingOrder="1"/>
    </xf>
    <xf numFmtId="0" fontId="13" fillId="4" borderId="44" xfId="1" applyFont="1" applyFill="1" applyBorder="1" applyAlignment="1">
      <alignment horizontal="center" vertical="center" wrapText="1" readingOrder="1"/>
    </xf>
    <xf numFmtId="0" fontId="18" fillId="4" borderId="9" xfId="0" applyFont="1" applyFill="1" applyBorder="1" applyAlignment="1">
      <alignment horizontal="center" vertical="center" wrapText="1"/>
    </xf>
    <xf numFmtId="0" fontId="13" fillId="4" borderId="45" xfId="1" applyFont="1" applyFill="1" applyBorder="1" applyAlignment="1">
      <alignment horizontal="center" vertical="center" wrapText="1" readingOrder="1"/>
    </xf>
    <xf numFmtId="0" fontId="23" fillId="4" borderId="9" xfId="0" applyFont="1" applyFill="1" applyBorder="1" applyAlignment="1">
      <alignment horizontal="center" vertical="center"/>
    </xf>
    <xf numFmtId="0" fontId="23" fillId="4" borderId="10" xfId="0" applyFont="1" applyFill="1" applyBorder="1" applyAlignment="1">
      <alignment horizontal="center" vertical="center" wrapText="1"/>
    </xf>
    <xf numFmtId="0" fontId="23" fillId="4" borderId="11" xfId="0" applyFont="1" applyFill="1" applyBorder="1" applyAlignment="1">
      <alignment horizontal="center" vertical="center" wrapText="1"/>
    </xf>
    <xf numFmtId="0" fontId="23" fillId="4" borderId="8" xfId="0" applyFont="1" applyFill="1" applyBorder="1" applyAlignment="1">
      <alignment horizontal="center" vertical="center" wrapText="1"/>
    </xf>
    <xf numFmtId="0" fontId="23" fillId="5" borderId="49" xfId="0" applyFont="1" applyFill="1" applyBorder="1" applyAlignment="1">
      <alignment horizontal="center" vertical="center" wrapText="1"/>
    </xf>
    <xf numFmtId="0" fontId="23" fillId="5" borderId="9" xfId="0" applyFont="1" applyFill="1" applyBorder="1" applyAlignment="1">
      <alignment horizontal="center" vertical="center" wrapText="1"/>
    </xf>
    <xf numFmtId="0" fontId="18" fillId="4" borderId="8" xfId="0" applyFont="1" applyFill="1" applyBorder="1" applyAlignment="1">
      <alignment horizontal="center" vertical="center" wrapText="1"/>
    </xf>
    <xf numFmtId="0" fontId="23" fillId="5" borderId="22" xfId="0" applyFont="1" applyFill="1" applyBorder="1" applyAlignment="1">
      <alignment horizontal="center" vertical="center" wrapText="1"/>
    </xf>
    <xf numFmtId="0" fontId="23" fillId="4" borderId="10" xfId="0" applyFont="1" applyFill="1" applyBorder="1" applyAlignment="1">
      <alignment horizontal="center" vertical="center"/>
    </xf>
    <xf numFmtId="0" fontId="23" fillId="4" borderId="11" xfId="0" applyFont="1" applyFill="1" applyBorder="1" applyAlignment="1">
      <alignment horizontal="center" vertical="center"/>
    </xf>
    <xf numFmtId="0" fontId="23" fillId="4" borderId="58" xfId="0" applyFont="1" applyFill="1" applyBorder="1" applyAlignment="1">
      <alignment horizontal="center" vertical="center"/>
    </xf>
    <xf numFmtId="0" fontId="18" fillId="4" borderId="58" xfId="0" applyFont="1" applyFill="1" applyBorder="1" applyAlignment="1">
      <alignment horizontal="center" vertical="center" wrapText="1"/>
    </xf>
    <xf numFmtId="0" fontId="13" fillId="4" borderId="60" xfId="1" applyFont="1" applyFill="1" applyBorder="1" applyAlignment="1">
      <alignment horizontal="center" vertical="center" wrapText="1" readingOrder="1"/>
    </xf>
    <xf numFmtId="0" fontId="18" fillId="6" borderId="61" xfId="0" applyFont="1" applyFill="1" applyBorder="1" applyAlignment="1">
      <alignment horizontal="left" vertical="center" wrapText="1"/>
    </xf>
    <xf numFmtId="0" fontId="18" fillId="6" borderId="4" xfId="0" applyFont="1" applyFill="1" applyBorder="1" applyAlignment="1">
      <alignment horizontal="left" vertical="center"/>
    </xf>
    <xf numFmtId="0" fontId="18" fillId="6" borderId="5" xfId="0" applyFont="1" applyFill="1" applyBorder="1" applyAlignment="1">
      <alignment horizontal="left" vertical="center"/>
    </xf>
    <xf numFmtId="0" fontId="16" fillId="4" borderId="47" xfId="1" applyFont="1" applyFill="1" applyBorder="1" applyAlignment="1">
      <alignment horizontal="center" vertical="center" wrapText="1" readingOrder="1"/>
    </xf>
    <xf numFmtId="0" fontId="16" fillId="4" borderId="44" xfId="1" applyFont="1" applyFill="1" applyBorder="1" applyAlignment="1">
      <alignment horizontal="center" vertical="center" wrapText="1" readingOrder="1"/>
    </xf>
    <xf numFmtId="0" fontId="23" fillId="4" borderId="8" xfId="0" applyFont="1" applyFill="1" applyBorder="1" applyAlignment="1">
      <alignment horizontal="center" vertical="center"/>
    </xf>
    <xf numFmtId="0" fontId="23" fillId="5" borderId="43" xfId="0" applyFont="1" applyFill="1" applyBorder="1" applyAlignment="1">
      <alignment horizontal="center" vertical="center" wrapText="1"/>
    </xf>
    <xf numFmtId="0" fontId="23" fillId="5" borderId="59" xfId="0" applyFont="1" applyFill="1" applyBorder="1" applyAlignment="1">
      <alignment horizontal="center" vertical="center" wrapText="1"/>
    </xf>
    <xf numFmtId="0" fontId="23" fillId="5" borderId="8" xfId="0" applyFont="1" applyFill="1" applyBorder="1" applyAlignment="1">
      <alignment horizontal="center" vertical="center" wrapText="1"/>
    </xf>
    <xf numFmtId="0" fontId="18" fillId="4" borderId="47" xfId="0" applyFont="1" applyFill="1" applyBorder="1" applyAlignment="1">
      <alignment horizontal="center" vertical="center"/>
    </xf>
    <xf numFmtId="0" fontId="18" fillId="4" borderId="44" xfId="0" applyFont="1" applyFill="1" applyBorder="1" applyAlignment="1">
      <alignment horizontal="center" vertical="center"/>
    </xf>
    <xf numFmtId="0" fontId="18" fillId="4" borderId="45" xfId="0" applyFont="1" applyFill="1" applyBorder="1" applyAlignment="1">
      <alignment horizontal="center" vertical="center"/>
    </xf>
    <xf numFmtId="0" fontId="23" fillId="5" borderId="53" xfId="0" applyFont="1" applyFill="1" applyBorder="1" applyAlignment="1">
      <alignment horizontal="center" vertical="center" wrapText="1"/>
    </xf>
    <xf numFmtId="0" fontId="18" fillId="4" borderId="10" xfId="0" applyFont="1" applyFill="1" applyBorder="1" applyAlignment="1">
      <alignment horizontal="center" vertical="center"/>
    </xf>
    <xf numFmtId="0" fontId="18" fillId="4" borderId="11" xfId="0" applyFont="1" applyFill="1" applyBorder="1" applyAlignment="1">
      <alignment horizontal="center" vertical="center"/>
    </xf>
    <xf numFmtId="0" fontId="18" fillId="4" borderId="22" xfId="0" applyFont="1" applyFill="1" applyBorder="1" applyAlignment="1">
      <alignment horizontal="center" vertical="center" wrapText="1"/>
    </xf>
    <xf numFmtId="0" fontId="18" fillId="4" borderId="58" xfId="0" applyFont="1" applyFill="1" applyBorder="1" applyAlignment="1">
      <alignment horizontal="center" vertical="center"/>
    </xf>
    <xf numFmtId="0" fontId="13" fillId="4" borderId="42" xfId="1" applyFont="1" applyFill="1" applyBorder="1" applyAlignment="1">
      <alignment horizontal="center" vertical="center" wrapText="1" readingOrder="1"/>
    </xf>
    <xf numFmtId="0" fontId="23" fillId="5" borderId="41" xfId="0" applyFont="1" applyFill="1" applyBorder="1" applyAlignment="1">
      <alignment horizontal="center" vertical="center" wrapText="1"/>
    </xf>
    <xf numFmtId="0" fontId="23" fillId="5" borderId="12" xfId="0" applyFont="1" applyFill="1" applyBorder="1" applyAlignment="1">
      <alignment horizontal="center" vertical="center" wrapText="1"/>
    </xf>
    <xf numFmtId="0" fontId="31" fillId="7" borderId="13" xfId="5" applyFont="1" applyFill="1" applyBorder="1" applyAlignment="1">
      <alignment horizontal="center" vertical="center"/>
    </xf>
    <xf numFmtId="0" fontId="31" fillId="7" borderId="0" xfId="5" applyFont="1" applyFill="1" applyAlignment="1">
      <alignment horizontal="center" vertical="center"/>
    </xf>
    <xf numFmtId="0" fontId="30" fillId="9" borderId="2" xfId="5" applyFont="1" applyFill="1" applyBorder="1" applyAlignment="1">
      <alignment horizontal="center" vertical="center" wrapText="1"/>
    </xf>
    <xf numFmtId="0" fontId="30" fillId="9" borderId="1" xfId="5" applyFont="1" applyFill="1" applyBorder="1" applyAlignment="1">
      <alignment horizontal="center" vertical="center" wrapText="1"/>
    </xf>
    <xf numFmtId="0" fontId="30" fillId="9" borderId="24" xfId="5" applyFont="1" applyFill="1" applyBorder="1" applyAlignment="1">
      <alignment horizontal="center" vertical="center" wrapText="1"/>
    </xf>
    <xf numFmtId="0" fontId="30" fillId="9" borderId="34" xfId="5" applyFont="1" applyFill="1" applyBorder="1" applyAlignment="1">
      <alignment horizontal="center" vertical="center" wrapText="1"/>
    </xf>
    <xf numFmtId="0" fontId="8" fillId="10" borderId="14" xfId="5" applyFont="1" applyFill="1" applyBorder="1" applyAlignment="1">
      <alignment horizontal="center" vertical="center" wrapText="1"/>
    </xf>
    <xf numFmtId="0" fontId="8" fillId="0" borderId="19" xfId="5" applyFont="1" applyBorder="1" applyAlignment="1">
      <alignment horizontal="center" vertical="center"/>
    </xf>
    <xf numFmtId="0" fontId="8" fillId="10" borderId="0" xfId="5" applyFont="1" applyFill="1" applyAlignment="1">
      <alignment horizontal="center" vertical="center" wrapText="1"/>
    </xf>
    <xf numFmtId="0" fontId="8" fillId="10" borderId="0" xfId="5" applyFont="1" applyFill="1" applyAlignment="1">
      <alignment horizontal="center" vertical="center"/>
    </xf>
    <xf numFmtId="0" fontId="8" fillId="10" borderId="33" xfId="5" applyFont="1" applyFill="1" applyBorder="1" applyAlignment="1">
      <alignment horizontal="center" vertical="center" wrapText="1"/>
    </xf>
    <xf numFmtId="0" fontId="8" fillId="10" borderId="35" xfId="5" applyFont="1" applyFill="1" applyBorder="1" applyAlignment="1">
      <alignment horizontal="center" vertical="center"/>
    </xf>
    <xf numFmtId="0" fontId="4" fillId="7" borderId="0" xfId="6" applyFont="1" applyFill="1" applyBorder="1" applyAlignment="1">
      <alignment horizontal="center" vertical="center"/>
    </xf>
    <xf numFmtId="0" fontId="31" fillId="3" borderId="9" xfId="0" applyFont="1" applyFill="1" applyBorder="1" applyAlignment="1">
      <alignment horizontal="center" vertical="center" wrapText="1"/>
    </xf>
    <xf numFmtId="0" fontId="24" fillId="4" borderId="9" xfId="0" applyFont="1" applyFill="1" applyBorder="1" applyAlignment="1">
      <alignment horizontal="center" vertical="center"/>
    </xf>
    <xf numFmtId="0" fontId="27" fillId="4" borderId="9" xfId="0" applyFont="1" applyFill="1" applyBorder="1" applyAlignment="1">
      <alignment horizontal="center" vertical="center"/>
    </xf>
  </cellXfs>
  <cellStyles count="7">
    <cellStyle name="Hyperlink" xfId="1" xr:uid="{00000000-0005-0000-0000-000000000000}"/>
    <cellStyle name="Milliers" xfId="2" builtinId="3"/>
    <cellStyle name="Normal" xfId="0" builtinId="0"/>
    <cellStyle name="Normal 2" xfId="4" xr:uid="{52B9B0CE-C5E8-4BC9-BA74-7AB855EF7F39}"/>
    <cellStyle name="Normal 2 2" xfId="6" xr:uid="{4D3FF057-47B1-4E7D-8213-FFC6A8ADA25B}"/>
    <cellStyle name="Normal 3" xfId="5" xr:uid="{D72D68DD-251A-421C-A67E-891EDC86BD2A}"/>
    <cellStyle name="Pourcentag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microsoft.com/office/2017/06/relationships/rdRichValue" Target="richData/rdrichvalue.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22/10/relationships/richValueRel" Target="richData/richValueRel.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microsoft.com/office/2017/06/relationships/rdRichValueTypes" Target="richData/rdRichValueTypes.xml"/><Relationship Id="rId10" Type="http://schemas.openxmlformats.org/officeDocument/2006/relationships/sharedStrings" Target="sharedStrings.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styles" Target="styles.xml"/><Relationship Id="rId14" Type="http://schemas.microsoft.com/office/2017/06/relationships/rdRichValueStructure" Target="richData/rdrichvaluestructure.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adnetzero.com/wp-content/uploads/2026/06/GMSF_OOH_Channel_Implementation_Guide_v1.3.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www.epa.gov/egrid/detailed-data" TargetMode="External"/><Relationship Id="rId2" Type="http://schemas.openxmlformats.org/officeDocument/2006/relationships/hyperlink" Target="https://www.iea.org/data-and-statistics/data-product/emissions-factors-2024" TargetMode="External"/><Relationship Id="rId1" Type="http://schemas.openxmlformats.org/officeDocument/2006/relationships/hyperlink" Target="https://api.ember-energy.org/v1/docs" TargetMode="External"/><Relationship Id="rId5" Type="http://schemas.openxmlformats.org/officeDocument/2006/relationships/hyperlink" Target="https://www.eea.europa.eu/en/analysis/indicators/greenhouse-gas-emission-intensity-of-1?activeAccordion=546a7c35-9188-4d23-94ee-005d97c26f2b" TargetMode="External"/><Relationship Id="rId4" Type="http://schemas.openxmlformats.org/officeDocument/2006/relationships/hyperlink" Target="https://www.gov.uk/government/publications/greenhouse-gas-reporting-conversion-factors-2024"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carbone-calculateur-adoohcc.upe.fr/"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base-empreinte.ademe.f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BEA5C-2C4D-483E-9EAB-5BC4276F1203}">
  <dimension ref="A1:A26"/>
  <sheetViews>
    <sheetView showGridLines="0" workbookViewId="0"/>
  </sheetViews>
  <sheetFormatPr baseColWidth="10" defaultColWidth="8.81640625" defaultRowHeight="12.5"/>
  <cols>
    <col min="1" max="1" width="121.453125" style="4" customWidth="1"/>
  </cols>
  <sheetData>
    <row r="1" spans="1:1" ht="74.150000000000006" customHeight="1">
      <c r="A1" s="139" t="e" vm="1">
        <v>#VALUE!</v>
      </c>
    </row>
    <row r="2" spans="1:1" ht="33.5">
      <c r="A2" s="5" t="s">
        <v>0</v>
      </c>
    </row>
    <row r="3" spans="1:1" ht="25">
      <c r="A3" s="6"/>
    </row>
    <row r="4" spans="1:1" ht="19">
      <c r="A4" s="7" t="s">
        <v>1</v>
      </c>
    </row>
    <row r="5" spans="1:1" ht="43.5">
      <c r="A5" s="8" t="s">
        <v>2</v>
      </c>
    </row>
    <row r="6" spans="1:1" ht="14.5">
      <c r="A6" s="15" t="s">
        <v>3</v>
      </c>
    </row>
    <row r="7" spans="1:1" ht="19">
      <c r="A7" s="7"/>
    </row>
    <row r="8" spans="1:1" ht="43.5">
      <c r="A8" s="8" t="s">
        <v>4</v>
      </c>
    </row>
    <row r="9" spans="1:1" ht="14.5">
      <c r="A9" s="9"/>
    </row>
    <row r="10" spans="1:1" ht="43.5">
      <c r="A10" s="8" t="s">
        <v>5</v>
      </c>
    </row>
    <row r="11" spans="1:1" ht="14.5">
      <c r="A11" s="9"/>
    </row>
    <row r="12" spans="1:1" ht="29">
      <c r="A12" s="8" t="s">
        <v>6</v>
      </c>
    </row>
    <row r="13" spans="1:1" ht="16.5">
      <c r="A13" s="10"/>
    </row>
    <row r="14" spans="1:1" ht="14.5">
      <c r="A14" s="8" t="s">
        <v>7</v>
      </c>
    </row>
    <row r="15" spans="1:1" ht="14">
      <c r="A15" s="12"/>
    </row>
    <row r="16" spans="1:1" ht="14">
      <c r="A16" s="13"/>
    </row>
    <row r="17" spans="1:1" ht="16.5">
      <c r="A17" s="14"/>
    </row>
    <row r="18" spans="1:1" ht="18">
      <c r="A18" s="11"/>
    </row>
    <row r="19" spans="1:1" ht="14">
      <c r="A19" s="13"/>
    </row>
    <row r="20" spans="1:1" ht="14">
      <c r="A20" s="13"/>
    </row>
    <row r="21" spans="1:1" ht="14">
      <c r="A21" s="13"/>
    </row>
    <row r="22" spans="1:1" ht="14">
      <c r="A22" s="13"/>
    </row>
    <row r="23" spans="1:1" ht="14">
      <c r="A23" s="13"/>
    </row>
    <row r="24" spans="1:1" ht="14">
      <c r="A24" s="13"/>
    </row>
    <row r="25" spans="1:1" ht="14">
      <c r="A25" s="13"/>
    </row>
    <row r="26" spans="1:1" ht="14">
      <c r="A26" s="13"/>
    </row>
  </sheetData>
  <hyperlinks>
    <hyperlink ref="A6" r:id="rId1" xr:uid="{67F5CBE4-DEE7-41AD-908F-7A3CCF64045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1A4BC-1FC1-4C4C-AA8B-4CF38444663B}">
  <dimension ref="A1:Z61"/>
  <sheetViews>
    <sheetView showGridLines="0" tabSelected="1" workbookViewId="0">
      <selection activeCell="C5" sqref="C5"/>
    </sheetView>
  </sheetViews>
  <sheetFormatPr baseColWidth="10" defaultColWidth="10.81640625" defaultRowHeight="12.5"/>
  <cols>
    <col min="1" max="1" width="22.453125" style="1" customWidth="1"/>
    <col min="2" max="2" width="21.26953125" style="1" customWidth="1"/>
    <col min="3" max="3" width="143" style="1" bestFit="1" customWidth="1"/>
    <col min="4" max="4" width="22.453125" style="1" customWidth="1"/>
    <col min="5" max="5" width="10.81640625" style="1" customWidth="1"/>
    <col min="6" max="16384" width="10.81640625" style="1"/>
  </cols>
  <sheetData>
    <row r="1" spans="1:26" s="21" customFormat="1" ht="27" customHeight="1" thickBot="1">
      <c r="A1" s="149" t="s">
        <v>120</v>
      </c>
      <c r="B1" s="150"/>
      <c r="C1" s="150"/>
      <c r="D1" s="151"/>
      <c r="E1" s="151"/>
      <c r="F1" s="151"/>
      <c r="G1" s="151"/>
      <c r="H1" s="152"/>
      <c r="I1" s="20"/>
      <c r="K1" s="22"/>
      <c r="L1" s="22"/>
      <c r="M1" s="22"/>
    </row>
    <row r="2" spans="1:26" s="21" customFormat="1" ht="20.5">
      <c r="A2" s="215" t="s">
        <v>121</v>
      </c>
      <c r="B2" s="116" t="s">
        <v>12</v>
      </c>
      <c r="C2" s="116" t="s">
        <v>122</v>
      </c>
      <c r="D2" s="20"/>
      <c r="E2" s="20"/>
      <c r="F2" s="20"/>
      <c r="G2" s="20"/>
      <c r="H2" s="20"/>
      <c r="I2" s="20"/>
      <c r="K2" s="22"/>
      <c r="L2" s="22"/>
      <c r="M2" s="22"/>
    </row>
    <row r="3" spans="1:26" s="26" customFormat="1" ht="72.5">
      <c r="A3" s="169" t="s">
        <v>123</v>
      </c>
      <c r="B3" s="38" t="s">
        <v>416</v>
      </c>
      <c r="C3" s="216" t="s">
        <v>124</v>
      </c>
      <c r="D3" s="16"/>
      <c r="E3" s="16"/>
      <c r="F3" s="16"/>
      <c r="G3" s="16"/>
      <c r="H3" s="16"/>
      <c r="I3" s="16"/>
      <c r="J3" s="23"/>
      <c r="K3" s="24"/>
      <c r="L3" s="24"/>
      <c r="M3" s="24"/>
      <c r="N3" s="25"/>
      <c r="O3" s="25"/>
      <c r="P3" s="25"/>
      <c r="Q3" s="25"/>
      <c r="R3" s="25"/>
      <c r="S3" s="25"/>
      <c r="T3" s="25"/>
      <c r="U3" s="25"/>
      <c r="V3" s="25"/>
      <c r="W3" s="25"/>
      <c r="X3" s="25"/>
      <c r="Y3" s="25"/>
      <c r="Z3" s="25"/>
    </row>
    <row r="4" spans="1:26" s="26" customFormat="1" ht="14.25" customHeight="1">
      <c r="A4" s="169"/>
      <c r="B4" s="38" t="s">
        <v>125</v>
      </c>
      <c r="C4" s="217" t="s">
        <v>126</v>
      </c>
      <c r="D4" s="16"/>
      <c r="E4" s="16"/>
      <c r="F4" s="16"/>
      <c r="G4" s="16"/>
      <c r="H4" s="16"/>
      <c r="I4" s="16"/>
      <c r="J4" s="23"/>
      <c r="K4" s="24"/>
      <c r="L4" s="24"/>
      <c r="M4" s="24"/>
      <c r="N4" s="25"/>
      <c r="O4" s="25"/>
      <c r="P4" s="25"/>
      <c r="Q4" s="25"/>
      <c r="R4" s="25"/>
      <c r="S4" s="25"/>
      <c r="T4" s="25"/>
      <c r="U4" s="25"/>
      <c r="V4" s="25"/>
      <c r="W4" s="25"/>
      <c r="X4" s="25"/>
      <c r="Y4" s="25"/>
      <c r="Z4" s="25"/>
    </row>
    <row r="5" spans="1:26" s="26" customFormat="1" ht="14.5">
      <c r="A5" s="16"/>
      <c r="B5" s="27"/>
      <c r="C5" s="16"/>
      <c r="D5" s="16"/>
      <c r="E5" s="16"/>
      <c r="F5" s="16"/>
      <c r="G5" s="16"/>
      <c r="H5" s="16"/>
      <c r="I5" s="16"/>
      <c r="J5" s="23"/>
      <c r="K5" s="24"/>
      <c r="L5" s="24"/>
      <c r="M5" s="24"/>
      <c r="N5" s="25"/>
      <c r="O5" s="25"/>
      <c r="P5" s="25"/>
      <c r="Q5" s="25"/>
      <c r="R5" s="25"/>
      <c r="S5" s="25"/>
      <c r="T5" s="25"/>
      <c r="U5" s="25"/>
      <c r="V5" s="25"/>
      <c r="W5" s="25"/>
      <c r="X5" s="25"/>
      <c r="Y5" s="25"/>
      <c r="Z5" s="25"/>
    </row>
    <row r="6" spans="1:26" s="26" customFormat="1" ht="14.5">
      <c r="A6" s="16"/>
      <c r="B6" s="16"/>
      <c r="C6" s="16"/>
      <c r="D6" s="16"/>
      <c r="E6" s="16"/>
      <c r="F6" s="16"/>
      <c r="G6" s="16"/>
      <c r="H6" s="16"/>
      <c r="I6" s="16"/>
      <c r="J6" s="23"/>
      <c r="K6" s="24"/>
      <c r="L6" s="24"/>
      <c r="M6" s="24"/>
      <c r="N6" s="25"/>
      <c r="O6" s="25"/>
      <c r="P6" s="25"/>
      <c r="Q6" s="25"/>
      <c r="R6" s="25"/>
      <c r="S6" s="25"/>
      <c r="T6" s="25"/>
      <c r="U6" s="25"/>
      <c r="V6" s="25"/>
      <c r="W6" s="25"/>
      <c r="X6" s="25"/>
      <c r="Y6" s="25"/>
      <c r="Z6" s="25"/>
    </row>
    <row r="7" spans="1:26" s="26" customFormat="1" ht="14.5">
      <c r="A7" s="169" t="s">
        <v>127</v>
      </c>
      <c r="B7" s="39" t="s">
        <v>128</v>
      </c>
      <c r="C7" s="216" t="s">
        <v>129</v>
      </c>
      <c r="D7" s="16"/>
      <c r="E7" s="16"/>
      <c r="F7" s="16"/>
      <c r="G7" s="16"/>
      <c r="H7" s="16"/>
      <c r="I7" s="16"/>
      <c r="J7" s="23"/>
      <c r="K7" s="24"/>
      <c r="L7" s="24"/>
      <c r="M7" s="24"/>
      <c r="N7" s="25"/>
      <c r="O7" s="25"/>
      <c r="P7" s="25"/>
      <c r="Q7" s="25"/>
      <c r="R7" s="25"/>
      <c r="S7" s="25"/>
      <c r="T7" s="25"/>
      <c r="U7" s="25"/>
      <c r="V7" s="25"/>
      <c r="W7" s="25"/>
      <c r="X7" s="25"/>
      <c r="Y7" s="25"/>
      <c r="Z7" s="25"/>
    </row>
    <row r="8" spans="1:26" s="26" customFormat="1" ht="14.5">
      <c r="A8" s="169"/>
      <c r="B8" s="39" t="s">
        <v>130</v>
      </c>
      <c r="C8" s="216" t="s">
        <v>131</v>
      </c>
      <c r="D8" s="16"/>
      <c r="E8" s="16"/>
      <c r="F8" s="16"/>
      <c r="G8" s="16"/>
      <c r="H8" s="16"/>
      <c r="I8" s="16"/>
      <c r="J8" s="23"/>
      <c r="K8" s="24"/>
      <c r="L8" s="24"/>
      <c r="M8" s="24"/>
      <c r="N8" s="25"/>
      <c r="O8" s="25"/>
      <c r="P8" s="25"/>
      <c r="Q8" s="25"/>
      <c r="R8" s="25"/>
      <c r="S8" s="25"/>
      <c r="T8" s="25"/>
      <c r="U8" s="25"/>
      <c r="V8" s="25"/>
      <c r="W8" s="25"/>
      <c r="X8" s="25"/>
      <c r="Y8" s="25"/>
      <c r="Z8" s="25"/>
    </row>
    <row r="9" spans="1:26" s="26" customFormat="1" ht="14.5">
      <c r="A9" s="169"/>
      <c r="B9" s="39" t="s">
        <v>132</v>
      </c>
      <c r="C9" s="216" t="s">
        <v>133</v>
      </c>
      <c r="D9" s="16"/>
      <c r="E9" s="16"/>
      <c r="F9" s="16"/>
      <c r="G9" s="16"/>
      <c r="H9" s="16"/>
      <c r="I9" s="16"/>
      <c r="J9" s="23"/>
      <c r="K9" s="24"/>
      <c r="L9" s="24"/>
      <c r="M9" s="24"/>
      <c r="N9" s="25"/>
      <c r="O9" s="25"/>
      <c r="P9" s="25"/>
      <c r="Q9" s="25"/>
      <c r="R9" s="25"/>
      <c r="S9" s="25"/>
      <c r="T9" s="25"/>
      <c r="U9" s="25"/>
      <c r="V9" s="25"/>
      <c r="W9" s="25"/>
      <c r="X9" s="25"/>
      <c r="Y9" s="25"/>
      <c r="Z9" s="25"/>
    </row>
    <row r="10" spans="1:26" s="26" customFormat="1" ht="14.25" customHeight="1">
      <c r="A10" s="169"/>
      <c r="B10" s="39" t="s">
        <v>134</v>
      </c>
      <c r="C10" s="216" t="s">
        <v>135</v>
      </c>
      <c r="D10" s="16"/>
      <c r="E10" s="16"/>
      <c r="F10" s="16"/>
      <c r="G10" s="16"/>
      <c r="H10" s="16"/>
      <c r="I10" s="16"/>
      <c r="J10" s="23"/>
      <c r="K10" s="24"/>
      <c r="L10" s="24"/>
      <c r="M10" s="24"/>
      <c r="N10" s="25"/>
      <c r="O10" s="25"/>
      <c r="P10" s="25"/>
      <c r="Q10" s="25"/>
      <c r="R10" s="25"/>
      <c r="S10" s="25"/>
      <c r="T10" s="25"/>
      <c r="U10" s="25"/>
      <c r="V10" s="25"/>
      <c r="W10" s="25"/>
      <c r="X10" s="25"/>
      <c r="Y10" s="25"/>
      <c r="Z10" s="25"/>
    </row>
    <row r="11" spans="1:26" s="26" customFormat="1" ht="14.25" customHeight="1">
      <c r="A11" s="28"/>
      <c r="B11" s="27"/>
      <c r="C11" s="29"/>
      <c r="D11" s="29"/>
      <c r="E11" s="29"/>
      <c r="F11" s="30"/>
      <c r="G11" s="29"/>
      <c r="H11" s="16"/>
      <c r="I11" s="16"/>
      <c r="J11" s="23"/>
      <c r="K11" s="24"/>
      <c r="L11" s="24"/>
      <c r="M11" s="24"/>
      <c r="N11" s="25"/>
      <c r="O11" s="25"/>
      <c r="P11" s="25"/>
      <c r="Q11" s="25"/>
      <c r="R11" s="25"/>
      <c r="S11" s="25"/>
      <c r="T11" s="25"/>
      <c r="U11" s="25"/>
      <c r="V11" s="25"/>
      <c r="W11" s="25"/>
      <c r="X11" s="25"/>
      <c r="Y11" s="25"/>
      <c r="Z11" s="25"/>
    </row>
    <row r="12" spans="1:26" s="26" customFormat="1" ht="12.75" customHeight="1">
      <c r="A12" s="153" t="s">
        <v>136</v>
      </c>
      <c r="B12" s="153"/>
      <c r="C12" s="153"/>
      <c r="D12" s="16"/>
      <c r="E12" s="16"/>
      <c r="F12" s="27"/>
      <c r="G12" s="16"/>
      <c r="H12" s="16"/>
      <c r="I12" s="16"/>
      <c r="J12" s="23"/>
      <c r="K12" s="24"/>
      <c r="L12" s="24"/>
      <c r="M12" s="24"/>
      <c r="N12" s="25"/>
      <c r="O12" s="25"/>
      <c r="P12" s="25"/>
      <c r="Q12" s="25"/>
      <c r="R12" s="25"/>
      <c r="S12" s="25"/>
      <c r="T12" s="25"/>
      <c r="U12" s="25"/>
      <c r="V12" s="25"/>
      <c r="W12" s="25"/>
      <c r="X12" s="25"/>
      <c r="Y12" s="25"/>
      <c r="Z12" s="25"/>
    </row>
    <row r="13" spans="1:26" ht="14.5">
      <c r="A13" s="140" t="s">
        <v>8</v>
      </c>
      <c r="B13" s="214"/>
      <c r="C13" s="214"/>
      <c r="D13" s="214"/>
    </row>
    <row r="14" spans="1:26" ht="14.5">
      <c r="A14" s="2" t="s">
        <v>9</v>
      </c>
      <c r="B14" s="2" t="s">
        <v>10</v>
      </c>
      <c r="C14" s="2" t="s">
        <v>11</v>
      </c>
      <c r="D14" s="2" t="s">
        <v>12</v>
      </c>
    </row>
    <row r="15" spans="1:26" ht="27.75" customHeight="1">
      <c r="A15" s="3" t="s">
        <v>13</v>
      </c>
      <c r="B15" s="3" t="s">
        <v>14</v>
      </c>
      <c r="C15" s="3" t="s">
        <v>15</v>
      </c>
      <c r="D15" s="143" t="s">
        <v>16</v>
      </c>
    </row>
    <row r="16" spans="1:26" ht="13.5">
      <c r="A16" s="3" t="s">
        <v>17</v>
      </c>
      <c r="B16" s="3" t="s">
        <v>14</v>
      </c>
      <c r="C16" s="3" t="s">
        <v>18</v>
      </c>
      <c r="D16" s="144"/>
    </row>
    <row r="17" spans="1:4" ht="13.5">
      <c r="A17" s="3" t="s">
        <v>19</v>
      </c>
      <c r="B17" s="3" t="s">
        <v>14</v>
      </c>
      <c r="C17" s="3" t="s">
        <v>20</v>
      </c>
      <c r="D17" s="144"/>
    </row>
    <row r="18" spans="1:4" ht="13.5">
      <c r="A18" s="3" t="s">
        <v>21</v>
      </c>
      <c r="B18" s="3" t="s">
        <v>14</v>
      </c>
      <c r="C18" s="3" t="s">
        <v>22</v>
      </c>
      <c r="D18" s="144"/>
    </row>
    <row r="19" spans="1:4" ht="13.5">
      <c r="A19" s="3" t="s">
        <v>23</v>
      </c>
      <c r="B19" s="3" t="s">
        <v>14</v>
      </c>
      <c r="C19" s="3" t="s">
        <v>24</v>
      </c>
      <c r="D19" s="144"/>
    </row>
    <row r="20" spans="1:4" ht="13.5">
      <c r="A20" s="3" t="s">
        <v>25</v>
      </c>
      <c r="B20" s="3" t="s">
        <v>14</v>
      </c>
      <c r="C20" s="3" t="s">
        <v>26</v>
      </c>
      <c r="D20" s="144"/>
    </row>
    <row r="21" spans="1:4" ht="13.5">
      <c r="A21" s="3" t="s">
        <v>27</v>
      </c>
      <c r="B21" s="3" t="s">
        <v>14</v>
      </c>
      <c r="C21" s="3" t="s">
        <v>28</v>
      </c>
      <c r="D21" s="144"/>
    </row>
    <row r="22" spans="1:4" ht="13.5">
      <c r="A22" s="3" t="s">
        <v>29</v>
      </c>
      <c r="B22" s="3" t="s">
        <v>14</v>
      </c>
      <c r="C22" s="3" t="s">
        <v>30</v>
      </c>
      <c r="D22" s="144"/>
    </row>
    <row r="23" spans="1:4" ht="13.5">
      <c r="A23" s="3" t="s">
        <v>31</v>
      </c>
      <c r="B23" s="3" t="s">
        <v>14</v>
      </c>
      <c r="C23" s="3" t="s">
        <v>32</v>
      </c>
      <c r="D23" s="144"/>
    </row>
    <row r="24" spans="1:4" ht="13.5">
      <c r="A24" s="3" t="s">
        <v>33</v>
      </c>
      <c r="B24" s="3" t="s">
        <v>14</v>
      </c>
      <c r="C24" s="3" t="s">
        <v>34</v>
      </c>
      <c r="D24" s="144"/>
    </row>
    <row r="25" spans="1:4" ht="13.5">
      <c r="A25" s="3" t="s">
        <v>35</v>
      </c>
      <c r="B25" s="3" t="s">
        <v>14</v>
      </c>
      <c r="C25" s="3" t="s">
        <v>36</v>
      </c>
      <c r="D25" s="144"/>
    </row>
    <row r="26" spans="1:4" ht="13.5">
      <c r="A26" s="3" t="s">
        <v>37</v>
      </c>
      <c r="B26" s="3" t="s">
        <v>14</v>
      </c>
      <c r="C26" s="3" t="s">
        <v>38</v>
      </c>
      <c r="D26" s="144"/>
    </row>
    <row r="27" spans="1:4" ht="13.5">
      <c r="A27" s="3" t="s">
        <v>39</v>
      </c>
      <c r="B27" s="3" t="s">
        <v>14</v>
      </c>
      <c r="C27" s="3" t="s">
        <v>40</v>
      </c>
      <c r="D27" s="144"/>
    </row>
    <row r="28" spans="1:4" ht="13.5">
      <c r="A28" s="3" t="s">
        <v>41</v>
      </c>
      <c r="B28" s="3" t="s">
        <v>14</v>
      </c>
      <c r="C28" s="3" t="s">
        <v>42</v>
      </c>
      <c r="D28" s="144"/>
    </row>
    <row r="29" spans="1:4" ht="13.5">
      <c r="A29" s="3" t="s">
        <v>43</v>
      </c>
      <c r="B29" s="3" t="s">
        <v>14</v>
      </c>
      <c r="C29" s="3" t="s">
        <v>44</v>
      </c>
      <c r="D29" s="144"/>
    </row>
    <row r="30" spans="1:4" ht="13.5">
      <c r="A30" s="3" t="s">
        <v>45</v>
      </c>
      <c r="B30" s="3" t="s">
        <v>14</v>
      </c>
      <c r="C30" s="3" t="s">
        <v>46</v>
      </c>
      <c r="D30" s="144"/>
    </row>
    <row r="31" spans="1:4" ht="13.5">
      <c r="A31" s="3" t="s">
        <v>47</v>
      </c>
      <c r="B31" s="3" t="s">
        <v>14</v>
      </c>
      <c r="C31" s="3" t="s">
        <v>48</v>
      </c>
      <c r="D31" s="144"/>
    </row>
    <row r="32" spans="1:4" ht="13.5">
      <c r="A32" s="3" t="s">
        <v>49</v>
      </c>
      <c r="B32" s="3" t="s">
        <v>14</v>
      </c>
      <c r="C32" s="3" t="s">
        <v>50</v>
      </c>
      <c r="D32" s="144"/>
    </row>
    <row r="33" spans="1:4" ht="13.5">
      <c r="A33" s="3" t="s">
        <v>51</v>
      </c>
      <c r="B33" s="3" t="s">
        <v>14</v>
      </c>
      <c r="C33" s="3" t="s">
        <v>52</v>
      </c>
      <c r="D33" s="144"/>
    </row>
    <row r="34" spans="1:4" ht="13.5">
      <c r="A34" s="3" t="s">
        <v>53</v>
      </c>
      <c r="B34" s="3" t="s">
        <v>14</v>
      </c>
      <c r="C34" s="3" t="s">
        <v>54</v>
      </c>
      <c r="D34" s="144"/>
    </row>
    <row r="35" spans="1:4" ht="13.5">
      <c r="A35" s="3" t="s">
        <v>55</v>
      </c>
      <c r="B35" s="3" t="s">
        <v>14</v>
      </c>
      <c r="C35" s="3" t="s">
        <v>56</v>
      </c>
      <c r="D35" s="144"/>
    </row>
    <row r="36" spans="1:4" ht="13.5">
      <c r="A36" s="3" t="s">
        <v>57</v>
      </c>
      <c r="B36" s="3" t="s">
        <v>14</v>
      </c>
      <c r="C36" s="3" t="s">
        <v>58</v>
      </c>
      <c r="D36" s="144"/>
    </row>
    <row r="37" spans="1:4" ht="13.5">
      <c r="A37" s="3" t="s">
        <v>59</v>
      </c>
      <c r="B37" s="3" t="s">
        <v>14</v>
      </c>
      <c r="C37" s="3" t="s">
        <v>28</v>
      </c>
      <c r="D37" s="144"/>
    </row>
    <row r="38" spans="1:4" ht="13.5">
      <c r="A38" s="3" t="s">
        <v>60</v>
      </c>
      <c r="B38" s="3" t="s">
        <v>14</v>
      </c>
      <c r="C38" s="3" t="s">
        <v>61</v>
      </c>
      <c r="D38" s="144"/>
    </row>
    <row r="39" spans="1:4" ht="13.5">
      <c r="A39" s="3" t="s">
        <v>62</v>
      </c>
      <c r="B39" s="3" t="s">
        <v>14</v>
      </c>
      <c r="C39" s="3" t="s">
        <v>63</v>
      </c>
      <c r="D39" s="144"/>
    </row>
    <row r="40" spans="1:4" ht="13.5">
      <c r="A40" s="3" t="s">
        <v>64</v>
      </c>
      <c r="B40" s="3" t="s">
        <v>14</v>
      </c>
      <c r="C40" s="3" t="s">
        <v>65</v>
      </c>
      <c r="D40" s="144"/>
    </row>
    <row r="41" spans="1:4" ht="13.5">
      <c r="A41" s="3" t="s">
        <v>66</v>
      </c>
      <c r="B41" s="3" t="s">
        <v>14</v>
      </c>
      <c r="C41" s="3" t="s">
        <v>67</v>
      </c>
      <c r="D41" s="144"/>
    </row>
    <row r="42" spans="1:4" ht="13.5">
      <c r="A42" s="3" t="s">
        <v>68</v>
      </c>
      <c r="B42" s="3" t="s">
        <v>14</v>
      </c>
      <c r="C42" s="3" t="s">
        <v>69</v>
      </c>
      <c r="D42" s="144"/>
    </row>
    <row r="43" spans="1:4" ht="13.5">
      <c r="A43" s="3" t="s">
        <v>70</v>
      </c>
      <c r="B43" s="3" t="s">
        <v>14</v>
      </c>
      <c r="C43" s="3" t="s">
        <v>71</v>
      </c>
      <c r="D43" s="144"/>
    </row>
    <row r="44" spans="1:4" ht="13.5">
      <c r="A44" s="3" t="s">
        <v>72</v>
      </c>
      <c r="B44" s="3" t="s">
        <v>14</v>
      </c>
      <c r="C44" s="3" t="s">
        <v>73</v>
      </c>
      <c r="D44" s="144"/>
    </row>
    <row r="45" spans="1:4" ht="13.5">
      <c r="A45" s="3" t="s">
        <v>74</v>
      </c>
      <c r="B45" s="3" t="s">
        <v>14</v>
      </c>
      <c r="C45" s="3" t="s">
        <v>75</v>
      </c>
      <c r="D45" s="144"/>
    </row>
    <row r="46" spans="1:4" ht="13.5">
      <c r="A46" s="3" t="s">
        <v>76</v>
      </c>
      <c r="B46" s="3" t="s">
        <v>14</v>
      </c>
      <c r="C46" s="3" t="s">
        <v>77</v>
      </c>
      <c r="D46" s="144"/>
    </row>
    <row r="47" spans="1:4" ht="13.5">
      <c r="A47" s="3" t="s">
        <v>78</v>
      </c>
      <c r="B47" s="3" t="s">
        <v>14</v>
      </c>
      <c r="C47" s="3" t="s">
        <v>79</v>
      </c>
      <c r="D47" s="144"/>
    </row>
    <row r="48" spans="1:4" ht="13.5">
      <c r="A48" s="3" t="s">
        <v>80</v>
      </c>
      <c r="B48" s="3" t="s">
        <v>14</v>
      </c>
      <c r="C48" s="3" t="s">
        <v>81</v>
      </c>
      <c r="D48" s="144"/>
    </row>
    <row r="49" spans="1:4" ht="13.5">
      <c r="A49" s="3" t="s">
        <v>82</v>
      </c>
      <c r="B49" s="3" t="s">
        <v>14</v>
      </c>
      <c r="C49" s="3" t="s">
        <v>83</v>
      </c>
      <c r="D49" s="144"/>
    </row>
    <row r="50" spans="1:4" ht="13.5">
      <c r="A50" s="3" t="s">
        <v>84</v>
      </c>
      <c r="B50" s="3" t="s">
        <v>14</v>
      </c>
      <c r="C50" s="3" t="s">
        <v>85</v>
      </c>
      <c r="D50" s="144"/>
    </row>
    <row r="51" spans="1:4" ht="13.5">
      <c r="A51" s="3" t="s">
        <v>86</v>
      </c>
      <c r="B51" s="3" t="s">
        <v>14</v>
      </c>
      <c r="C51" s="3" t="s">
        <v>87</v>
      </c>
      <c r="D51" s="145"/>
    </row>
    <row r="53" spans="1:4" ht="14.5">
      <c r="A53" s="140" t="s">
        <v>88</v>
      </c>
      <c r="B53" s="141"/>
      <c r="C53" s="141"/>
      <c r="D53" s="141"/>
    </row>
    <row r="54" spans="1:4" ht="14.5">
      <c r="A54" s="2" t="s">
        <v>89</v>
      </c>
      <c r="B54" s="2" t="s">
        <v>10</v>
      </c>
      <c r="C54" s="2" t="s">
        <v>11</v>
      </c>
      <c r="D54" s="2" t="s">
        <v>12</v>
      </c>
    </row>
    <row r="55" spans="1:4" ht="14.25" customHeight="1">
      <c r="A55" s="3" t="s">
        <v>90</v>
      </c>
      <c r="B55" s="3" t="s">
        <v>14</v>
      </c>
      <c r="C55" s="3" t="s">
        <v>91</v>
      </c>
      <c r="D55" s="143" t="s">
        <v>16</v>
      </c>
    </row>
    <row r="56" spans="1:4" ht="13.5">
      <c r="A56" s="3" t="s">
        <v>92</v>
      </c>
      <c r="B56" s="3" t="s">
        <v>14</v>
      </c>
      <c r="C56" s="3" t="s">
        <v>93</v>
      </c>
      <c r="D56" s="144"/>
    </row>
    <row r="57" spans="1:4" ht="13.5">
      <c r="A57" s="3" t="s">
        <v>94</v>
      </c>
      <c r="B57" s="3" t="s">
        <v>14</v>
      </c>
      <c r="C57" s="3" t="s">
        <v>95</v>
      </c>
      <c r="D57" s="144"/>
    </row>
    <row r="58" spans="1:4" ht="13.5">
      <c r="A58" s="3" t="s">
        <v>96</v>
      </c>
      <c r="B58" s="3" t="s">
        <v>14</v>
      </c>
      <c r="C58" s="3" t="s">
        <v>97</v>
      </c>
      <c r="D58" s="144"/>
    </row>
    <row r="59" spans="1:4" ht="13.5">
      <c r="A59" s="3" t="s">
        <v>98</v>
      </c>
      <c r="B59" s="3" t="s">
        <v>14</v>
      </c>
      <c r="C59" s="3" t="s">
        <v>99</v>
      </c>
      <c r="D59" s="144"/>
    </row>
    <row r="60" spans="1:4" ht="13.5">
      <c r="A60" s="3" t="s">
        <v>100</v>
      </c>
      <c r="B60" s="3" t="s">
        <v>14</v>
      </c>
      <c r="C60" s="3" t="s">
        <v>101</v>
      </c>
      <c r="D60" s="144"/>
    </row>
    <row r="61" spans="1:4" ht="13.5">
      <c r="A61" s="3" t="s">
        <v>102</v>
      </c>
      <c r="B61" s="3" t="s">
        <v>14</v>
      </c>
      <c r="C61" s="3" t="s">
        <v>103</v>
      </c>
      <c r="D61" s="145"/>
    </row>
  </sheetData>
  <mergeCells count="8">
    <mergeCell ref="A13:D13"/>
    <mergeCell ref="D15:D51"/>
    <mergeCell ref="A53:D53"/>
    <mergeCell ref="D55:D61"/>
    <mergeCell ref="A1:H1"/>
    <mergeCell ref="A3:A4"/>
    <mergeCell ref="A7:A10"/>
    <mergeCell ref="A12:C12"/>
  </mergeCells>
  <hyperlinks>
    <hyperlink ref="C3" r:id="rId1" xr:uid="{00000000-0004-0000-0000-000000000000}"/>
    <hyperlink ref="C4" r:id="rId2" xr:uid="{00000000-0004-0000-0000-000001000000}"/>
    <hyperlink ref="C7" r:id="rId3" xr:uid="{00000000-0004-0000-0000-000002000000}"/>
    <hyperlink ref="C8" r:id="rId4" xr:uid="{00000000-0004-0000-0000-000003000000}"/>
    <hyperlink ref="C10" r:id="rId5" xr:uid="{00000000-0004-0000-0000-000004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3C6DC-45BB-4DE2-81DA-B50C70237771}">
  <dimension ref="A1:F9"/>
  <sheetViews>
    <sheetView showGridLines="0" workbookViewId="0">
      <selection activeCell="B13" sqref="B13"/>
    </sheetView>
  </sheetViews>
  <sheetFormatPr baseColWidth="10" defaultColWidth="10.81640625" defaultRowHeight="12.5"/>
  <cols>
    <col min="1" max="1" width="19.453125" style="1" customWidth="1"/>
    <col min="2" max="2" width="29.7265625" style="1" bestFit="1" customWidth="1"/>
    <col min="3" max="3" width="28.26953125" style="1" customWidth="1"/>
    <col min="4" max="4" width="15.7265625" style="1" customWidth="1"/>
    <col min="5" max="5" width="48.26953125" style="1" bestFit="1" customWidth="1"/>
    <col min="6" max="6" width="22.453125" style="1" customWidth="1"/>
    <col min="7" max="16384" width="10.81640625" style="1"/>
  </cols>
  <sheetData>
    <row r="1" spans="1:6" ht="14.5">
      <c r="A1" s="146" t="s">
        <v>104</v>
      </c>
      <c r="B1" s="146"/>
      <c r="C1" s="146"/>
      <c r="D1" s="146"/>
      <c r="E1" s="146"/>
      <c r="F1" s="146"/>
    </row>
    <row r="2" spans="1:6" ht="14.5">
      <c r="A2" s="2" t="s">
        <v>105</v>
      </c>
      <c r="B2" s="2" t="s">
        <v>106</v>
      </c>
      <c r="C2" s="2" t="s">
        <v>10</v>
      </c>
      <c r="D2" s="2" t="s">
        <v>11</v>
      </c>
      <c r="E2" s="2" t="s">
        <v>107</v>
      </c>
      <c r="F2" s="2" t="s">
        <v>12</v>
      </c>
    </row>
    <row r="3" spans="1:6" ht="39.65" customHeight="1">
      <c r="A3" s="3" t="s">
        <v>108</v>
      </c>
      <c r="B3" s="3" t="s">
        <v>109</v>
      </c>
      <c r="C3" s="3" t="s">
        <v>110</v>
      </c>
      <c r="D3" s="3">
        <v>8.5000000000000006E-2</v>
      </c>
      <c r="E3" s="3" t="s">
        <v>111</v>
      </c>
      <c r="F3" s="142" t="s">
        <v>112</v>
      </c>
    </row>
    <row r="4" spans="1:6" ht="27">
      <c r="A4" s="3" t="s">
        <v>113</v>
      </c>
      <c r="B4" s="3" t="s">
        <v>114</v>
      </c>
      <c r="C4" s="3" t="s">
        <v>110</v>
      </c>
      <c r="D4" s="3">
        <v>0.64900000000000002</v>
      </c>
      <c r="E4" s="143" t="s">
        <v>115</v>
      </c>
      <c r="F4" s="142"/>
    </row>
    <row r="5" spans="1:6" ht="27">
      <c r="A5" s="3" t="s">
        <v>113</v>
      </c>
      <c r="B5" s="3" t="s">
        <v>116</v>
      </c>
      <c r="C5" s="3" t="s">
        <v>110</v>
      </c>
      <c r="D5" s="3">
        <v>1.0449999999999999</v>
      </c>
      <c r="E5" s="144"/>
      <c r="F5" s="142"/>
    </row>
    <row r="6" spans="1:6" ht="40.5">
      <c r="A6" s="3" t="s">
        <v>113</v>
      </c>
      <c r="B6" s="3" t="s">
        <v>117</v>
      </c>
      <c r="C6" s="3" t="s">
        <v>110</v>
      </c>
      <c r="D6" s="3">
        <v>0.54400000000000004</v>
      </c>
      <c r="E6" s="144"/>
      <c r="F6" s="142"/>
    </row>
    <row r="7" spans="1:6" ht="27">
      <c r="A7" s="3" t="s">
        <v>113</v>
      </c>
      <c r="B7" s="3" t="s">
        <v>118</v>
      </c>
      <c r="C7" s="3" t="s">
        <v>110</v>
      </c>
      <c r="D7" s="3">
        <v>0.371</v>
      </c>
      <c r="E7" s="145"/>
      <c r="F7" s="142"/>
    </row>
    <row r="9" spans="1:6" ht="13">
      <c r="A9" s="138" t="s">
        <v>119</v>
      </c>
    </row>
  </sheetData>
  <mergeCells count="3">
    <mergeCell ref="A1:F1"/>
    <mergeCell ref="F3:F7"/>
    <mergeCell ref="E4:E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Z982"/>
  <sheetViews>
    <sheetView showGridLines="0" zoomScale="73" zoomScaleNormal="40" workbookViewId="0">
      <selection activeCell="A2" sqref="A2:B2"/>
    </sheetView>
  </sheetViews>
  <sheetFormatPr baseColWidth="10" defaultColWidth="12.453125" defaultRowHeight="15.75" customHeight="1"/>
  <cols>
    <col min="1" max="1" width="36.453125" style="16" customWidth="1"/>
    <col min="2" max="2" width="30.1796875" style="27" customWidth="1"/>
    <col min="3" max="3" width="146.453125" style="16" bestFit="1" customWidth="1"/>
    <col min="4" max="4" width="71.1796875" style="16" customWidth="1"/>
    <col min="5" max="5" width="22.453125" style="16" customWidth="1"/>
    <col min="6" max="6" width="39.7265625" style="27" customWidth="1"/>
    <col min="7" max="7" width="37.453125" style="16" customWidth="1"/>
    <col min="8" max="8" width="71.81640625" style="16" customWidth="1"/>
    <col min="9" max="9" width="37.1796875" style="16" customWidth="1"/>
    <col min="10" max="10" width="24.26953125" style="25" customWidth="1"/>
    <col min="11" max="16384" width="12.453125" style="25"/>
  </cols>
  <sheetData>
    <row r="1" spans="1:26" s="18" customFormat="1" ht="27" customHeight="1" thickBot="1">
      <c r="A1" s="147" t="s">
        <v>417</v>
      </c>
      <c r="B1" s="148"/>
      <c r="C1" s="148"/>
      <c r="D1" s="148"/>
      <c r="E1" s="148"/>
      <c r="F1" s="148"/>
      <c r="G1" s="148"/>
      <c r="H1" s="148"/>
      <c r="I1" s="16"/>
      <c r="J1" s="17"/>
      <c r="N1" s="19"/>
      <c r="O1" s="19"/>
      <c r="P1" s="19"/>
      <c r="Q1" s="19"/>
      <c r="R1" s="19"/>
      <c r="S1" s="19"/>
      <c r="T1" s="19"/>
      <c r="U1" s="19"/>
      <c r="V1" s="19"/>
      <c r="W1" s="19"/>
      <c r="X1" s="19"/>
      <c r="Y1" s="19"/>
      <c r="Z1" s="19"/>
    </row>
    <row r="2" spans="1:26" s="33" customFormat="1" ht="31" customHeight="1" thickBot="1">
      <c r="A2" s="154" t="s">
        <v>137</v>
      </c>
      <c r="B2" s="155"/>
      <c r="C2" s="155" t="s">
        <v>138</v>
      </c>
      <c r="D2" s="155"/>
      <c r="E2" s="155"/>
      <c r="F2" s="155"/>
      <c r="G2" s="155"/>
      <c r="H2" s="155"/>
      <c r="I2" s="156"/>
      <c r="J2" s="31"/>
      <c r="K2" s="32"/>
      <c r="L2" s="32"/>
      <c r="M2" s="32"/>
    </row>
    <row r="3" spans="1:26" s="33" customFormat="1" ht="164.5" customHeight="1" thickBot="1">
      <c r="A3" s="182" t="s">
        <v>139</v>
      </c>
      <c r="B3" s="183"/>
      <c r="C3" s="183"/>
      <c r="D3" s="183"/>
      <c r="E3" s="183"/>
      <c r="F3" s="183"/>
      <c r="G3" s="183"/>
      <c r="H3" s="183"/>
      <c r="I3" s="184"/>
      <c r="J3" s="31"/>
      <c r="K3" s="32"/>
      <c r="L3" s="32"/>
      <c r="M3" s="32"/>
    </row>
    <row r="4" spans="1:26" s="35" customFormat="1" ht="26.25" customHeight="1">
      <c r="A4" s="121" t="s">
        <v>140</v>
      </c>
      <c r="B4" s="122" t="s">
        <v>141</v>
      </c>
      <c r="C4" s="122" t="s">
        <v>142</v>
      </c>
      <c r="D4" s="122" t="s">
        <v>143</v>
      </c>
      <c r="E4" s="122" t="s">
        <v>144</v>
      </c>
      <c r="F4" s="122" t="s">
        <v>10</v>
      </c>
      <c r="G4" s="122" t="s">
        <v>11</v>
      </c>
      <c r="H4" s="122" t="s">
        <v>145</v>
      </c>
      <c r="I4" s="123" t="s">
        <v>12</v>
      </c>
      <c r="J4" s="34"/>
      <c r="N4" s="36"/>
      <c r="O4" s="36"/>
      <c r="P4" s="36"/>
      <c r="Q4" s="36"/>
      <c r="R4" s="36"/>
      <c r="S4" s="36"/>
      <c r="T4" s="36"/>
      <c r="U4" s="36"/>
      <c r="V4" s="36"/>
      <c r="W4" s="36"/>
      <c r="X4" s="36"/>
      <c r="Y4" s="36"/>
      <c r="Z4" s="36"/>
    </row>
    <row r="5" spans="1:26" ht="31" customHeight="1">
      <c r="A5" s="157" t="s">
        <v>146</v>
      </c>
      <c r="B5" s="159" t="s">
        <v>147</v>
      </c>
      <c r="C5" s="170" t="s">
        <v>148</v>
      </c>
      <c r="D5" s="38" t="s">
        <v>149</v>
      </c>
      <c r="E5" s="38" t="s">
        <v>150</v>
      </c>
      <c r="F5" s="39" t="s">
        <v>151</v>
      </c>
      <c r="G5" s="40">
        <v>1.77</v>
      </c>
      <c r="H5" s="163" t="s">
        <v>152</v>
      </c>
      <c r="I5" s="165" t="s">
        <v>153</v>
      </c>
    </row>
    <row r="6" spans="1:26" ht="31" customHeight="1">
      <c r="A6" s="158"/>
      <c r="B6" s="160"/>
      <c r="C6" s="171"/>
      <c r="D6" s="38" t="s">
        <v>154</v>
      </c>
      <c r="E6" s="38" t="s">
        <v>150</v>
      </c>
      <c r="F6" s="39" t="s">
        <v>151</v>
      </c>
      <c r="G6" s="40">
        <v>3.27</v>
      </c>
      <c r="H6" s="164"/>
      <c r="I6" s="166"/>
    </row>
    <row r="7" spans="1:26" ht="31" customHeight="1">
      <c r="A7" s="158"/>
      <c r="B7" s="160"/>
      <c r="C7" s="171"/>
      <c r="D7" s="38" t="s">
        <v>155</v>
      </c>
      <c r="E7" s="38" t="s">
        <v>150</v>
      </c>
      <c r="F7" s="39" t="s">
        <v>151</v>
      </c>
      <c r="G7" s="40">
        <v>2</v>
      </c>
      <c r="H7" s="164"/>
      <c r="I7" s="166"/>
    </row>
    <row r="8" spans="1:26" ht="31" customHeight="1">
      <c r="A8" s="158"/>
      <c r="B8" s="160"/>
      <c r="C8" s="171"/>
      <c r="D8" s="38" t="s">
        <v>156</v>
      </c>
      <c r="E8" s="38" t="s">
        <v>150</v>
      </c>
      <c r="F8" s="39" t="s">
        <v>151</v>
      </c>
      <c r="G8" s="40">
        <v>2.83</v>
      </c>
      <c r="H8" s="164"/>
      <c r="I8" s="166"/>
    </row>
    <row r="9" spans="1:26" ht="31" customHeight="1">
      <c r="A9" s="158"/>
      <c r="B9" s="160"/>
      <c r="C9" s="171"/>
      <c r="D9" s="38" t="s">
        <v>157</v>
      </c>
      <c r="E9" s="38" t="s">
        <v>150</v>
      </c>
      <c r="F9" s="39" t="s">
        <v>151</v>
      </c>
      <c r="G9" s="40">
        <v>1.87</v>
      </c>
      <c r="H9" s="164"/>
      <c r="I9" s="166"/>
    </row>
    <row r="10" spans="1:26" ht="31" customHeight="1">
      <c r="A10" s="158"/>
      <c r="B10" s="160"/>
      <c r="C10" s="171"/>
      <c r="D10" s="38" t="s">
        <v>158</v>
      </c>
      <c r="E10" s="38" t="s">
        <v>150</v>
      </c>
      <c r="F10" s="39" t="s">
        <v>151</v>
      </c>
      <c r="G10" s="40">
        <v>0.20200000000000001</v>
      </c>
      <c r="H10" s="163" t="s">
        <v>159</v>
      </c>
      <c r="I10" s="166"/>
    </row>
    <row r="11" spans="1:26" ht="31" customHeight="1">
      <c r="A11" s="158"/>
      <c r="B11" s="160"/>
      <c r="C11" s="171"/>
      <c r="D11" s="38" t="s">
        <v>160</v>
      </c>
      <c r="E11" s="38" t="s">
        <v>150</v>
      </c>
      <c r="F11" s="39" t="s">
        <v>151</v>
      </c>
      <c r="G11" s="40">
        <v>0.20200000000000001</v>
      </c>
      <c r="H11" s="164"/>
      <c r="I11" s="166"/>
    </row>
    <row r="12" spans="1:26" ht="31" customHeight="1">
      <c r="A12" s="158"/>
      <c r="B12" s="160"/>
      <c r="C12" s="171"/>
      <c r="D12" s="38" t="s">
        <v>161</v>
      </c>
      <c r="E12" s="38" t="s">
        <v>150</v>
      </c>
      <c r="F12" s="39" t="s">
        <v>151</v>
      </c>
      <c r="G12" s="40">
        <v>0.40300000000000002</v>
      </c>
      <c r="H12" s="164"/>
      <c r="I12" s="166"/>
    </row>
    <row r="13" spans="1:26" ht="31" customHeight="1">
      <c r="A13" s="158"/>
      <c r="B13" s="160"/>
      <c r="C13" s="171"/>
      <c r="D13" s="38" t="s">
        <v>162</v>
      </c>
      <c r="E13" s="38" t="s">
        <v>150</v>
      </c>
      <c r="F13" s="39" t="s">
        <v>151</v>
      </c>
      <c r="G13" s="40">
        <v>0.92</v>
      </c>
      <c r="H13" s="164"/>
      <c r="I13" s="166"/>
    </row>
    <row r="14" spans="1:26" ht="31" customHeight="1">
      <c r="A14" s="158"/>
      <c r="B14" s="160"/>
      <c r="C14" s="171"/>
      <c r="D14" s="38" t="s">
        <v>163</v>
      </c>
      <c r="E14" s="38" t="s">
        <v>164</v>
      </c>
      <c r="F14" s="39" t="s">
        <v>151</v>
      </c>
      <c r="G14" s="40">
        <v>9.1</v>
      </c>
      <c r="H14" s="167" t="s">
        <v>152</v>
      </c>
      <c r="I14" s="165" t="s">
        <v>165</v>
      </c>
    </row>
    <row r="15" spans="1:26" ht="31" customHeight="1">
      <c r="A15" s="158"/>
      <c r="B15" s="160"/>
      <c r="C15" s="172"/>
      <c r="D15" s="38" t="s">
        <v>166</v>
      </c>
      <c r="E15" s="38" t="s">
        <v>164</v>
      </c>
      <c r="F15" s="39" t="s">
        <v>151</v>
      </c>
      <c r="G15" s="40">
        <v>7.8003999999999998</v>
      </c>
      <c r="H15" s="167"/>
      <c r="I15" s="168"/>
    </row>
    <row r="16" spans="1:26" ht="47.5" customHeight="1">
      <c r="A16" s="158"/>
      <c r="B16" s="160"/>
      <c r="C16" s="42" t="s">
        <v>167</v>
      </c>
      <c r="D16" s="38" t="s">
        <v>168</v>
      </c>
      <c r="E16" s="38" t="s">
        <v>169</v>
      </c>
      <c r="F16" s="39" t="s">
        <v>151</v>
      </c>
      <c r="G16" s="44">
        <v>9.9299999999999999E-2</v>
      </c>
      <c r="H16" s="38" t="s">
        <v>170</v>
      </c>
      <c r="I16" s="45" t="s">
        <v>171</v>
      </c>
    </row>
    <row r="17" spans="1:9" ht="31" customHeight="1">
      <c r="A17" s="158"/>
      <c r="B17" s="160"/>
      <c r="C17" s="161" t="s">
        <v>172</v>
      </c>
      <c r="D17" s="38" t="s">
        <v>149</v>
      </c>
      <c r="E17" s="38" t="s">
        <v>164</v>
      </c>
      <c r="F17" s="39" t="s">
        <v>173</v>
      </c>
      <c r="G17" s="40">
        <v>3.09515524</v>
      </c>
      <c r="H17" s="163" t="s">
        <v>174</v>
      </c>
      <c r="I17" s="162" t="s">
        <v>175</v>
      </c>
    </row>
    <row r="18" spans="1:9" ht="31" customHeight="1">
      <c r="A18" s="158"/>
      <c r="B18" s="160"/>
      <c r="C18" s="161"/>
      <c r="D18" s="38" t="s">
        <v>176</v>
      </c>
      <c r="E18" s="38" t="s">
        <v>164</v>
      </c>
      <c r="F18" s="39" t="s">
        <v>173</v>
      </c>
      <c r="G18" s="40">
        <v>2.9650779000000003</v>
      </c>
      <c r="H18" s="164"/>
      <c r="I18" s="162"/>
    </row>
    <row r="19" spans="1:9" ht="31" customHeight="1">
      <c r="A19" s="158"/>
      <c r="B19" s="160"/>
      <c r="C19" s="161"/>
      <c r="D19" s="38" t="s">
        <v>154</v>
      </c>
      <c r="E19" s="38" t="s">
        <v>164</v>
      </c>
      <c r="F19" s="39" t="s">
        <v>173</v>
      </c>
      <c r="G19" s="40">
        <v>3.8639013100000001</v>
      </c>
      <c r="H19" s="164"/>
      <c r="I19" s="162"/>
    </row>
    <row r="20" spans="1:9" ht="31" customHeight="1">
      <c r="A20" s="158"/>
      <c r="B20" s="160"/>
      <c r="C20" s="161"/>
      <c r="D20" s="38" t="s">
        <v>155</v>
      </c>
      <c r="E20" s="38" t="s">
        <v>164</v>
      </c>
      <c r="F20" s="39" t="s">
        <v>173</v>
      </c>
      <c r="G20" s="40">
        <v>2.5775717199999999</v>
      </c>
      <c r="H20" s="164"/>
      <c r="I20" s="162"/>
    </row>
    <row r="21" spans="1:9" ht="31" customHeight="1">
      <c r="A21" s="158"/>
      <c r="B21" s="160"/>
      <c r="C21" s="161"/>
      <c r="D21" s="38" t="s">
        <v>156</v>
      </c>
      <c r="E21" s="38" t="s">
        <v>164</v>
      </c>
      <c r="F21" s="39" t="s">
        <v>173</v>
      </c>
      <c r="G21" s="40">
        <v>4.3768039099999996</v>
      </c>
      <c r="H21" s="164"/>
      <c r="I21" s="162"/>
    </row>
    <row r="22" spans="1:9" ht="31" customHeight="1">
      <c r="A22" s="158"/>
      <c r="B22" s="160"/>
      <c r="C22" s="161"/>
      <c r="D22" s="38" t="s">
        <v>157</v>
      </c>
      <c r="E22" s="38" t="s">
        <v>164</v>
      </c>
      <c r="F22" s="39" t="s">
        <v>173</v>
      </c>
      <c r="G22" s="40">
        <v>2.9447561500000003</v>
      </c>
      <c r="H22" s="164"/>
      <c r="I22" s="162"/>
    </row>
    <row r="23" spans="1:9" ht="31" customHeight="1">
      <c r="A23" s="158"/>
      <c r="B23" s="160"/>
      <c r="C23" s="161"/>
      <c r="D23" s="38" t="s">
        <v>162</v>
      </c>
      <c r="E23" s="38" t="s">
        <v>164</v>
      </c>
      <c r="F23" s="39" t="s">
        <v>173</v>
      </c>
      <c r="G23" s="40">
        <v>1.3450778999999999</v>
      </c>
      <c r="H23" s="164"/>
      <c r="I23" s="162"/>
    </row>
    <row r="24" spans="1:9" ht="31" customHeight="1">
      <c r="A24" s="158"/>
      <c r="B24" s="160"/>
      <c r="C24" s="161"/>
      <c r="D24" s="38" t="s">
        <v>177</v>
      </c>
      <c r="E24" s="38" t="s">
        <v>164</v>
      </c>
      <c r="F24" s="39" t="s">
        <v>173</v>
      </c>
      <c r="G24" s="40">
        <v>1.19972542</v>
      </c>
      <c r="H24" s="164"/>
      <c r="I24" s="162"/>
    </row>
    <row r="25" spans="1:9" ht="31" customHeight="1">
      <c r="A25" s="158"/>
      <c r="B25" s="160"/>
      <c r="C25" s="161"/>
      <c r="D25" s="38" t="s">
        <v>178</v>
      </c>
      <c r="E25" s="38" t="s">
        <v>164</v>
      </c>
      <c r="F25" s="39" t="s">
        <v>173</v>
      </c>
      <c r="G25" s="40">
        <v>1.28850358</v>
      </c>
      <c r="H25" s="175"/>
      <c r="I25" s="162"/>
    </row>
    <row r="26" spans="1:9" ht="31" customHeight="1">
      <c r="A26" s="158"/>
      <c r="B26" s="160"/>
      <c r="C26" s="161"/>
      <c r="D26" s="38" t="s">
        <v>179</v>
      </c>
      <c r="E26" s="38" t="s">
        <v>164</v>
      </c>
      <c r="F26" s="39" t="s">
        <v>173</v>
      </c>
      <c r="G26" s="40">
        <v>1.7707909900000001</v>
      </c>
      <c r="H26" s="163" t="s">
        <v>180</v>
      </c>
      <c r="I26" s="162"/>
    </row>
    <row r="27" spans="1:9" ht="31" customHeight="1">
      <c r="A27" s="158"/>
      <c r="B27" s="160"/>
      <c r="C27" s="161"/>
      <c r="D27" s="38" t="s">
        <v>181</v>
      </c>
      <c r="E27" s="38" t="s">
        <v>164</v>
      </c>
      <c r="F27" s="39" t="s">
        <v>173</v>
      </c>
      <c r="G27" s="40">
        <v>1.0979013099999999</v>
      </c>
      <c r="H27" s="164"/>
      <c r="I27" s="162"/>
    </row>
    <row r="28" spans="1:9" ht="31" customHeight="1">
      <c r="A28" s="158"/>
      <c r="B28" s="160"/>
      <c r="C28" s="161"/>
      <c r="D28" s="38" t="s">
        <v>182</v>
      </c>
      <c r="E28" s="38" t="s">
        <v>164</v>
      </c>
      <c r="F28" s="39" t="s">
        <v>173</v>
      </c>
      <c r="G28" s="40">
        <v>2.2139013100000002</v>
      </c>
      <c r="H28" s="164"/>
      <c r="I28" s="162"/>
    </row>
    <row r="29" spans="1:9" ht="31" customHeight="1">
      <c r="A29" s="158"/>
      <c r="B29" s="160"/>
      <c r="C29" s="161"/>
      <c r="D29" s="38" t="s">
        <v>183</v>
      </c>
      <c r="E29" s="38" t="s">
        <v>164</v>
      </c>
      <c r="F29" s="39" t="s">
        <v>173</v>
      </c>
      <c r="G29" s="40">
        <v>1.31257172</v>
      </c>
      <c r="H29" s="164"/>
      <c r="I29" s="162"/>
    </row>
    <row r="30" spans="1:9" ht="31" customHeight="1">
      <c r="A30" s="158"/>
      <c r="B30" s="160"/>
      <c r="C30" s="161"/>
      <c r="D30" s="38" t="s">
        <v>184</v>
      </c>
      <c r="E30" s="38" t="s">
        <v>164</v>
      </c>
      <c r="F30" s="39" t="s">
        <v>173</v>
      </c>
      <c r="G30" s="40">
        <v>2.6697625499999997</v>
      </c>
      <c r="H30" s="164"/>
      <c r="I30" s="162"/>
    </row>
    <row r="31" spans="1:9" ht="31" customHeight="1">
      <c r="A31" s="158"/>
      <c r="B31" s="160"/>
      <c r="C31" s="161"/>
      <c r="D31" s="38" t="s">
        <v>185</v>
      </c>
      <c r="E31" s="38" t="s">
        <v>164</v>
      </c>
      <c r="F31" s="39" t="s">
        <v>173</v>
      </c>
      <c r="G31" s="40">
        <v>1.84782267</v>
      </c>
      <c r="H31" s="164"/>
      <c r="I31" s="162"/>
    </row>
    <row r="32" spans="1:9" ht="31" customHeight="1">
      <c r="A32" s="158"/>
      <c r="B32" s="160"/>
      <c r="C32" s="161"/>
      <c r="D32" s="38" t="s">
        <v>186</v>
      </c>
      <c r="E32" s="38" t="s">
        <v>164</v>
      </c>
      <c r="F32" s="39" t="s">
        <v>173</v>
      </c>
      <c r="G32" s="40">
        <v>1.0500779</v>
      </c>
      <c r="H32" s="164"/>
      <c r="I32" s="162"/>
    </row>
    <row r="33" spans="1:26" ht="31" customHeight="1">
      <c r="A33" s="158"/>
      <c r="B33" s="160"/>
      <c r="C33" s="161"/>
      <c r="D33" s="38" t="s">
        <v>187</v>
      </c>
      <c r="E33" s="38" t="s">
        <v>164</v>
      </c>
      <c r="F33" s="39" t="s">
        <v>173</v>
      </c>
      <c r="G33" s="40">
        <v>1.0981144199999999</v>
      </c>
      <c r="H33" s="164"/>
      <c r="I33" s="162"/>
    </row>
    <row r="34" spans="1:26" ht="47.5" customHeight="1">
      <c r="A34" s="158"/>
      <c r="B34" s="160"/>
      <c r="C34" s="161"/>
      <c r="D34" s="38" t="s">
        <v>188</v>
      </c>
      <c r="E34" s="38" t="s">
        <v>164</v>
      </c>
      <c r="F34" s="39" t="s">
        <v>173</v>
      </c>
      <c r="G34" s="40">
        <v>1.06877475</v>
      </c>
      <c r="H34" s="164"/>
      <c r="I34" s="162"/>
    </row>
    <row r="35" spans="1:26" ht="31" customHeight="1">
      <c r="A35" s="158"/>
      <c r="B35" s="160"/>
      <c r="C35" s="169" t="s">
        <v>189</v>
      </c>
      <c r="D35" s="38" t="s">
        <v>190</v>
      </c>
      <c r="E35" s="38" t="s">
        <v>169</v>
      </c>
      <c r="F35" s="39" t="s">
        <v>173</v>
      </c>
      <c r="G35" s="44">
        <v>0.25700000000000001</v>
      </c>
      <c r="H35" s="38" t="s">
        <v>191</v>
      </c>
      <c r="I35" s="165" t="s">
        <v>165</v>
      </c>
    </row>
    <row r="36" spans="1:26" ht="31" customHeight="1">
      <c r="A36" s="158"/>
      <c r="B36" s="160"/>
      <c r="C36" s="169"/>
      <c r="D36" s="38" t="s">
        <v>192</v>
      </c>
      <c r="E36" s="38" t="s">
        <v>169</v>
      </c>
      <c r="F36" s="39" t="s">
        <v>173</v>
      </c>
      <c r="G36" s="44">
        <v>0.37029000000000001</v>
      </c>
      <c r="H36" s="44" t="s">
        <v>193</v>
      </c>
      <c r="I36" s="166"/>
    </row>
    <row r="37" spans="1:26" ht="31" customHeight="1">
      <c r="A37" s="158"/>
      <c r="B37" s="160"/>
      <c r="C37" s="169"/>
      <c r="D37" s="38" t="s">
        <v>194</v>
      </c>
      <c r="E37" s="38" t="s">
        <v>169</v>
      </c>
      <c r="F37" s="39" t="s">
        <v>173</v>
      </c>
      <c r="G37" s="44">
        <v>0.52768000000000004</v>
      </c>
      <c r="H37" s="38" t="s">
        <v>193</v>
      </c>
      <c r="I37" s="168"/>
    </row>
    <row r="38" spans="1:26" s="26" customFormat="1" ht="26.25" customHeight="1">
      <c r="A38" s="158"/>
      <c r="B38" s="159" t="s">
        <v>195</v>
      </c>
      <c r="C38" s="170" t="s">
        <v>196</v>
      </c>
      <c r="D38" s="38" t="s">
        <v>197</v>
      </c>
      <c r="E38" s="38" t="s">
        <v>164</v>
      </c>
      <c r="F38" s="39" t="s">
        <v>198</v>
      </c>
      <c r="G38" s="44">
        <f>0.1533+0.6382</f>
        <v>0.79149999999999998</v>
      </c>
      <c r="H38" s="163" t="s">
        <v>199</v>
      </c>
      <c r="I38" s="46" t="s">
        <v>175</v>
      </c>
      <c r="J38" s="23"/>
      <c r="K38" s="24"/>
      <c r="L38" s="24"/>
      <c r="M38" s="24"/>
      <c r="N38" s="25"/>
      <c r="O38" s="25"/>
      <c r="P38" s="25"/>
      <c r="Q38" s="25"/>
      <c r="R38" s="25"/>
      <c r="S38" s="25"/>
      <c r="T38" s="25"/>
      <c r="U38" s="25"/>
      <c r="V38" s="25"/>
      <c r="W38" s="25"/>
      <c r="X38" s="25"/>
      <c r="Y38" s="25"/>
      <c r="Z38" s="25"/>
    </row>
    <row r="39" spans="1:26" s="26" customFormat="1" ht="41.25" customHeight="1">
      <c r="A39" s="158"/>
      <c r="B39" s="160"/>
      <c r="C39" s="187"/>
      <c r="D39" s="38" t="s">
        <v>200</v>
      </c>
      <c r="E39" s="38" t="s">
        <v>150</v>
      </c>
      <c r="F39" s="39" t="s">
        <v>198</v>
      </c>
      <c r="G39" s="44">
        <v>0.84182899999999994</v>
      </c>
      <c r="H39" s="175"/>
      <c r="I39" s="47" t="s">
        <v>201</v>
      </c>
      <c r="J39" s="23"/>
      <c r="K39" s="24"/>
      <c r="L39" s="24"/>
      <c r="M39" s="24"/>
      <c r="N39" s="25"/>
      <c r="O39" s="25"/>
      <c r="P39" s="25"/>
      <c r="Q39" s="25"/>
      <c r="R39" s="25"/>
      <c r="S39" s="25"/>
      <c r="T39" s="25"/>
      <c r="U39" s="25"/>
      <c r="V39" s="25"/>
      <c r="W39" s="25"/>
      <c r="X39" s="25"/>
      <c r="Y39" s="25"/>
      <c r="Z39" s="25"/>
    </row>
    <row r="40" spans="1:26" s="26" customFormat="1" ht="41.25" customHeight="1">
      <c r="A40" s="158"/>
      <c r="B40" s="160"/>
      <c r="C40" s="37" t="s">
        <v>202</v>
      </c>
      <c r="D40" s="38" t="s">
        <v>197</v>
      </c>
      <c r="E40" s="38" t="s">
        <v>164</v>
      </c>
      <c r="F40" s="39" t="s">
        <v>203</v>
      </c>
      <c r="G40" s="48">
        <v>0.25561</v>
      </c>
      <c r="H40" s="41" t="s">
        <v>204</v>
      </c>
      <c r="I40" s="46" t="s">
        <v>175</v>
      </c>
      <c r="J40" s="23"/>
      <c r="K40" s="24"/>
      <c r="L40" s="24"/>
      <c r="M40" s="24"/>
      <c r="N40" s="25"/>
      <c r="O40" s="25"/>
      <c r="P40" s="25"/>
      <c r="Q40" s="25"/>
      <c r="R40" s="25"/>
      <c r="S40" s="25"/>
      <c r="T40" s="25"/>
      <c r="U40" s="25"/>
      <c r="V40" s="25"/>
      <c r="W40" s="25"/>
      <c r="X40" s="25"/>
      <c r="Y40" s="25"/>
      <c r="Z40" s="25"/>
    </row>
    <row r="41" spans="1:26" s="51" customFormat="1" ht="57" customHeight="1">
      <c r="A41" s="158"/>
      <c r="B41" s="174" t="s">
        <v>205</v>
      </c>
      <c r="C41" s="170" t="s">
        <v>206</v>
      </c>
      <c r="D41" s="38" t="s">
        <v>207</v>
      </c>
      <c r="E41" s="38" t="s">
        <v>150</v>
      </c>
      <c r="F41" s="39" t="s">
        <v>208</v>
      </c>
      <c r="G41" s="48">
        <f>23/365.25</f>
        <v>6.2970568104038324E-2</v>
      </c>
      <c r="H41" s="163" t="s">
        <v>209</v>
      </c>
      <c r="I41" s="185" t="s">
        <v>210</v>
      </c>
      <c r="J41" s="23"/>
      <c r="K41" s="23"/>
      <c r="L41" s="23"/>
      <c r="M41" s="23"/>
      <c r="N41" s="50"/>
      <c r="O41" s="50"/>
      <c r="P41" s="50"/>
      <c r="Q41" s="50"/>
      <c r="R41" s="50"/>
      <c r="S41" s="50"/>
      <c r="T41" s="50"/>
      <c r="U41" s="50"/>
      <c r="V41" s="50"/>
      <c r="W41" s="50"/>
      <c r="X41" s="50"/>
      <c r="Y41" s="50"/>
      <c r="Z41" s="50"/>
    </row>
    <row r="42" spans="1:26" s="51" customFormat="1" ht="57" customHeight="1">
      <c r="A42" s="158"/>
      <c r="B42" s="174"/>
      <c r="C42" s="171"/>
      <c r="D42" s="38" t="s">
        <v>211</v>
      </c>
      <c r="E42" s="38" t="s">
        <v>150</v>
      </c>
      <c r="F42" s="39" t="s">
        <v>208</v>
      </c>
      <c r="G42" s="48">
        <f>66.6/365.25</f>
        <v>0.18234086242299793</v>
      </c>
      <c r="H42" s="164"/>
      <c r="I42" s="186"/>
      <c r="J42" s="23"/>
      <c r="K42" s="23"/>
      <c r="L42" s="23"/>
      <c r="M42" s="23"/>
      <c r="N42" s="50"/>
      <c r="O42" s="50"/>
      <c r="P42" s="50"/>
      <c r="Q42" s="50"/>
      <c r="R42" s="50"/>
      <c r="S42" s="50"/>
      <c r="T42" s="50"/>
      <c r="U42" s="50"/>
      <c r="V42" s="50"/>
      <c r="W42" s="50"/>
      <c r="X42" s="50"/>
      <c r="Y42" s="50"/>
      <c r="Z42" s="50"/>
    </row>
    <row r="43" spans="1:26" s="51" customFormat="1" ht="57" customHeight="1">
      <c r="A43" s="158"/>
      <c r="B43" s="174"/>
      <c r="C43" s="171"/>
      <c r="D43" s="38" t="s">
        <v>212</v>
      </c>
      <c r="E43" s="38" t="s">
        <v>150</v>
      </c>
      <c r="F43" s="39" t="s">
        <v>208</v>
      </c>
      <c r="G43" s="48">
        <f>39.2/365.25</f>
        <v>0.10732375085557838</v>
      </c>
      <c r="H43" s="164"/>
      <c r="I43" s="186"/>
      <c r="J43" s="23"/>
      <c r="K43" s="23"/>
      <c r="L43" s="23"/>
      <c r="M43" s="23"/>
      <c r="N43" s="50"/>
      <c r="O43" s="50"/>
      <c r="P43" s="50"/>
      <c r="Q43" s="50"/>
      <c r="R43" s="50"/>
      <c r="S43" s="50"/>
      <c r="T43" s="50"/>
      <c r="U43" s="50"/>
      <c r="V43" s="50"/>
      <c r="W43" s="50"/>
      <c r="X43" s="50"/>
      <c r="Y43" s="50"/>
      <c r="Z43" s="50"/>
    </row>
    <row r="44" spans="1:26" s="51" customFormat="1" ht="57" customHeight="1">
      <c r="A44" s="158"/>
      <c r="B44" s="174"/>
      <c r="C44" s="171"/>
      <c r="D44" s="38" t="s">
        <v>213</v>
      </c>
      <c r="E44" s="38" t="s">
        <v>150</v>
      </c>
      <c r="F44" s="39" t="s">
        <v>208</v>
      </c>
      <c r="G44" s="48">
        <v>0</v>
      </c>
      <c r="H44" s="164"/>
      <c r="I44" s="186"/>
      <c r="J44" s="23"/>
      <c r="K44" s="23"/>
      <c r="L44" s="23"/>
      <c r="M44" s="23"/>
      <c r="N44" s="50"/>
      <c r="O44" s="50"/>
      <c r="P44" s="50"/>
      <c r="Q44" s="50"/>
      <c r="R44" s="50"/>
      <c r="S44" s="50"/>
      <c r="T44" s="50"/>
      <c r="U44" s="50"/>
      <c r="V44" s="50"/>
      <c r="W44" s="50"/>
      <c r="X44" s="50"/>
      <c r="Y44" s="50"/>
      <c r="Z44" s="50"/>
    </row>
    <row r="45" spans="1:26" s="51" customFormat="1" ht="57" customHeight="1">
      <c r="A45" s="158"/>
      <c r="B45" s="174"/>
      <c r="C45" s="172"/>
      <c r="D45" s="38" t="s">
        <v>214</v>
      </c>
      <c r="E45" s="38" t="s">
        <v>150</v>
      </c>
      <c r="F45" s="39" t="s">
        <v>208</v>
      </c>
      <c r="G45" s="48">
        <f>200.8/365.25</f>
        <v>0.54976043805612596</v>
      </c>
      <c r="H45" s="175"/>
      <c r="I45" s="186"/>
      <c r="J45" s="23"/>
      <c r="K45" s="23"/>
      <c r="L45" s="23"/>
      <c r="M45" s="23"/>
      <c r="N45" s="50"/>
      <c r="O45" s="50"/>
      <c r="P45" s="50"/>
      <c r="Q45" s="50"/>
      <c r="R45" s="50"/>
      <c r="S45" s="50"/>
      <c r="T45" s="50"/>
      <c r="U45" s="50"/>
      <c r="V45" s="50"/>
      <c r="W45" s="50"/>
      <c r="X45" s="50"/>
      <c r="Y45" s="50"/>
      <c r="Z45" s="50"/>
    </row>
    <row r="46" spans="1:26" s="51" customFormat="1" ht="21.75" customHeight="1">
      <c r="A46" s="158"/>
      <c r="B46" s="174" t="s">
        <v>215</v>
      </c>
      <c r="C46" s="177" t="s">
        <v>216</v>
      </c>
      <c r="D46" s="39" t="s">
        <v>217</v>
      </c>
      <c r="E46" s="38" t="s">
        <v>164</v>
      </c>
      <c r="F46" s="39" t="s">
        <v>173</v>
      </c>
      <c r="G46" s="52">
        <f>'Appendix-level 0 calculations'!$G32</f>
        <v>5.5236788500000007E-3</v>
      </c>
      <c r="H46" s="163" t="s">
        <v>218</v>
      </c>
      <c r="I46" s="165" t="s">
        <v>219</v>
      </c>
      <c r="J46" s="23"/>
      <c r="K46" s="23"/>
      <c r="L46" s="23"/>
      <c r="M46" s="23"/>
      <c r="N46" s="50"/>
      <c r="O46" s="50"/>
      <c r="P46" s="50"/>
      <c r="Q46" s="50"/>
      <c r="R46" s="50"/>
      <c r="S46" s="50"/>
      <c r="T46" s="50"/>
      <c r="U46" s="50"/>
      <c r="V46" s="50"/>
      <c r="W46" s="50"/>
      <c r="X46" s="50"/>
      <c r="Y46" s="50"/>
      <c r="Z46" s="50"/>
    </row>
    <row r="47" spans="1:26" s="51" customFormat="1" ht="21.75" customHeight="1">
      <c r="A47" s="158"/>
      <c r="B47" s="174"/>
      <c r="C47" s="178"/>
      <c r="D47" s="39" t="s">
        <v>220</v>
      </c>
      <c r="E47" s="38" t="s">
        <v>164</v>
      </c>
      <c r="F47" s="39" t="s">
        <v>173</v>
      </c>
      <c r="G47" s="52">
        <f>'Appendix-level 0 calculations'!$G33</f>
        <v>0.15893957475999998</v>
      </c>
      <c r="H47" s="164"/>
      <c r="I47" s="168"/>
      <c r="J47" s="23"/>
      <c r="K47" s="23"/>
      <c r="L47" s="23"/>
      <c r="M47" s="23"/>
      <c r="N47" s="50"/>
      <c r="O47" s="50"/>
      <c r="P47" s="50"/>
      <c r="Q47" s="50"/>
      <c r="R47" s="50"/>
      <c r="S47" s="50"/>
      <c r="T47" s="50"/>
      <c r="U47" s="50"/>
      <c r="V47" s="50"/>
      <c r="W47" s="50"/>
      <c r="X47" s="50"/>
      <c r="Y47" s="50"/>
      <c r="Z47" s="50"/>
    </row>
    <row r="48" spans="1:26" s="51" customFormat="1" ht="21.75" customHeight="1">
      <c r="A48" s="158"/>
      <c r="B48" s="174"/>
      <c r="C48" s="178"/>
      <c r="D48" s="38" t="s">
        <v>220</v>
      </c>
      <c r="E48" s="38" t="s">
        <v>150</v>
      </c>
      <c r="F48" s="39" t="s">
        <v>173</v>
      </c>
      <c r="G48" s="52">
        <f>737/1000</f>
        <v>0.73699999999999999</v>
      </c>
      <c r="H48" s="164"/>
      <c r="I48" s="165" t="s">
        <v>221</v>
      </c>
      <c r="J48" s="23"/>
      <c r="K48" s="23"/>
      <c r="L48" s="23"/>
      <c r="M48" s="23"/>
      <c r="N48" s="50"/>
      <c r="O48" s="50"/>
      <c r="P48" s="50"/>
      <c r="Q48" s="50"/>
      <c r="R48" s="50"/>
      <c r="S48" s="50"/>
      <c r="T48" s="50"/>
      <c r="U48" s="50"/>
      <c r="V48" s="50"/>
      <c r="W48" s="50"/>
      <c r="X48" s="50"/>
      <c r="Y48" s="50"/>
      <c r="Z48" s="50"/>
    </row>
    <row r="49" spans="1:26" s="51" customFormat="1" ht="21.75" customHeight="1">
      <c r="A49" s="158"/>
      <c r="B49" s="174"/>
      <c r="C49" s="178"/>
      <c r="D49" s="38" t="s">
        <v>222</v>
      </c>
      <c r="E49" s="38" t="s">
        <v>150</v>
      </c>
      <c r="F49" s="39" t="s">
        <v>173</v>
      </c>
      <c r="G49" s="52">
        <v>2.6549999999999998</v>
      </c>
      <c r="H49" s="164"/>
      <c r="I49" s="166"/>
      <c r="J49" s="23"/>
      <c r="K49" s="23"/>
      <c r="L49" s="23"/>
      <c r="M49" s="23"/>
      <c r="N49" s="50"/>
      <c r="O49" s="50"/>
      <c r="P49" s="50"/>
      <c r="Q49" s="50"/>
      <c r="R49" s="50"/>
      <c r="S49" s="50"/>
      <c r="T49" s="50"/>
      <c r="U49" s="50"/>
      <c r="V49" s="50"/>
      <c r="W49" s="50"/>
      <c r="X49" s="50"/>
      <c r="Y49" s="50"/>
      <c r="Z49" s="50"/>
    </row>
    <row r="50" spans="1:26" s="51" customFormat="1" ht="36.75" customHeight="1">
      <c r="A50" s="157" t="s">
        <v>223</v>
      </c>
      <c r="B50" s="174" t="s">
        <v>224</v>
      </c>
      <c r="C50" s="170" t="s">
        <v>225</v>
      </c>
      <c r="D50" s="38" t="s">
        <v>226</v>
      </c>
      <c r="E50" s="38" t="s">
        <v>169</v>
      </c>
      <c r="F50" s="39" t="s">
        <v>227</v>
      </c>
      <c r="G50" s="48">
        <f>'Appendix-Programmatic'!E10</f>
        <v>3.4109057723020759E-7</v>
      </c>
      <c r="H50" s="167" t="s">
        <v>228</v>
      </c>
      <c r="I50" s="165" t="s">
        <v>229</v>
      </c>
      <c r="J50" s="53"/>
      <c r="K50" s="23"/>
      <c r="L50" s="23"/>
      <c r="M50" s="23"/>
      <c r="N50" s="50"/>
      <c r="O50" s="50"/>
      <c r="P50" s="50"/>
      <c r="Q50" s="50"/>
      <c r="R50" s="50"/>
      <c r="S50" s="50"/>
      <c r="T50" s="50"/>
      <c r="U50" s="50"/>
      <c r="V50" s="50"/>
      <c r="W50" s="50"/>
      <c r="X50" s="50"/>
      <c r="Y50" s="50"/>
      <c r="Z50" s="50"/>
    </row>
    <row r="51" spans="1:26" s="51" customFormat="1" ht="36.75" customHeight="1">
      <c r="A51" s="158"/>
      <c r="B51" s="174"/>
      <c r="C51" s="171"/>
      <c r="D51" s="38" t="s">
        <v>230</v>
      </c>
      <c r="E51" s="38" t="s">
        <v>169</v>
      </c>
      <c r="F51" s="39" t="s">
        <v>231</v>
      </c>
      <c r="G51" s="48">
        <f>'Appendix-Programmatic'!E11</f>
        <v>1.5012231601896216E-8</v>
      </c>
      <c r="H51" s="167"/>
      <c r="I51" s="166"/>
      <c r="J51" s="53"/>
      <c r="K51" s="23"/>
      <c r="L51" s="23"/>
      <c r="M51" s="23"/>
      <c r="N51" s="50"/>
      <c r="O51" s="50"/>
      <c r="P51" s="50"/>
      <c r="Q51" s="50"/>
      <c r="R51" s="50"/>
      <c r="S51" s="50"/>
      <c r="T51" s="50"/>
      <c r="U51" s="50"/>
      <c r="V51" s="50"/>
      <c r="W51" s="50"/>
      <c r="X51" s="50"/>
      <c r="Y51" s="50"/>
      <c r="Z51" s="50"/>
    </row>
    <row r="52" spans="1:26" s="51" customFormat="1" ht="36.75" customHeight="1">
      <c r="A52" s="158"/>
      <c r="B52" s="174"/>
      <c r="C52" s="171"/>
      <c r="D52" s="38" t="s">
        <v>232</v>
      </c>
      <c r="E52" s="38" t="s">
        <v>169</v>
      </c>
      <c r="F52" s="39" t="s">
        <v>233</v>
      </c>
      <c r="G52" s="48">
        <v>55.2</v>
      </c>
      <c r="H52" s="167" t="s">
        <v>234</v>
      </c>
      <c r="I52" s="166"/>
      <c r="J52" s="53"/>
      <c r="K52" s="23"/>
      <c r="L52" s="23"/>
      <c r="M52" s="23"/>
      <c r="N52" s="50"/>
      <c r="O52" s="50"/>
      <c r="P52" s="50"/>
      <c r="Q52" s="50"/>
      <c r="R52" s="50"/>
      <c r="S52" s="50"/>
      <c r="T52" s="50"/>
      <c r="U52" s="50"/>
      <c r="V52" s="50"/>
      <c r="W52" s="50"/>
      <c r="X52" s="50"/>
      <c r="Y52" s="50"/>
      <c r="Z52" s="50"/>
    </row>
    <row r="53" spans="1:26" s="51" customFormat="1" ht="36.75" customHeight="1">
      <c r="A53" s="158"/>
      <c r="B53" s="174"/>
      <c r="C53" s="171"/>
      <c r="D53" s="38" t="s">
        <v>235</v>
      </c>
      <c r="E53" s="38" t="s">
        <v>169</v>
      </c>
      <c r="F53" s="39" t="s">
        <v>236</v>
      </c>
      <c r="G53" s="48">
        <v>3.79</v>
      </c>
      <c r="H53" s="167"/>
      <c r="I53" s="166"/>
      <c r="J53" s="53"/>
      <c r="K53" s="23"/>
      <c r="L53" s="23"/>
      <c r="M53" s="23"/>
      <c r="N53" s="50"/>
      <c r="O53" s="50"/>
      <c r="P53" s="50"/>
      <c r="Q53" s="50"/>
      <c r="R53" s="50"/>
      <c r="S53" s="50"/>
      <c r="T53" s="50"/>
      <c r="U53" s="50"/>
      <c r="V53" s="50"/>
      <c r="W53" s="50"/>
      <c r="X53" s="50"/>
      <c r="Y53" s="50"/>
      <c r="Z53" s="50"/>
    </row>
    <row r="54" spans="1:26" s="51" customFormat="1" ht="51" customHeight="1">
      <c r="A54" s="158"/>
      <c r="B54" s="174" t="s">
        <v>237</v>
      </c>
      <c r="C54" s="170" t="s">
        <v>238</v>
      </c>
      <c r="D54" s="38" t="s">
        <v>239</v>
      </c>
      <c r="E54" s="38" t="s">
        <v>169</v>
      </c>
      <c r="F54" s="39" t="s">
        <v>240</v>
      </c>
      <c r="G54" s="48">
        <v>1.6475000000000001E-5</v>
      </c>
      <c r="H54" s="175" t="s">
        <v>241</v>
      </c>
      <c r="I54" s="165" t="s">
        <v>242</v>
      </c>
      <c r="J54" s="53"/>
      <c r="K54" s="23"/>
      <c r="L54" s="23"/>
      <c r="M54" s="23"/>
      <c r="N54" s="50"/>
      <c r="O54" s="50"/>
      <c r="P54" s="50"/>
      <c r="Q54" s="50"/>
      <c r="R54" s="50"/>
      <c r="S54" s="50"/>
      <c r="T54" s="50"/>
      <c r="U54" s="50"/>
      <c r="V54" s="50"/>
      <c r="W54" s="50"/>
      <c r="X54" s="50"/>
      <c r="Y54" s="50"/>
      <c r="Z54" s="50"/>
    </row>
    <row r="55" spans="1:26" s="51" customFormat="1" ht="51" customHeight="1">
      <c r="A55" s="158"/>
      <c r="B55" s="174"/>
      <c r="C55" s="171"/>
      <c r="D55" s="38" t="s">
        <v>243</v>
      </c>
      <c r="E55" s="38" t="s">
        <v>169</v>
      </c>
      <c r="F55" s="39" t="s">
        <v>244</v>
      </c>
      <c r="G55" s="48">
        <v>2.1424999999999998E-6</v>
      </c>
      <c r="H55" s="167"/>
      <c r="I55" s="166"/>
      <c r="J55" s="53"/>
      <c r="K55" s="23"/>
      <c r="L55" s="23"/>
      <c r="M55" s="23"/>
      <c r="N55" s="50"/>
      <c r="O55" s="50"/>
      <c r="P55" s="50"/>
      <c r="Q55" s="50"/>
      <c r="R55" s="50"/>
      <c r="S55" s="50"/>
      <c r="T55" s="50"/>
      <c r="U55" s="50"/>
      <c r="V55" s="50"/>
      <c r="W55" s="50"/>
      <c r="X55" s="50"/>
      <c r="Y55" s="50"/>
      <c r="Z55" s="50"/>
    </row>
    <row r="56" spans="1:26" s="51" customFormat="1" ht="35.25" customHeight="1">
      <c r="A56" s="158"/>
      <c r="B56" s="174" t="s">
        <v>245</v>
      </c>
      <c r="C56" s="170" t="s">
        <v>246</v>
      </c>
      <c r="D56" s="38" t="s">
        <v>247</v>
      </c>
      <c r="E56" s="38" t="s">
        <v>248</v>
      </c>
      <c r="F56" s="39" t="s">
        <v>249</v>
      </c>
      <c r="G56" s="48">
        <v>5.8000000000000004E-6</v>
      </c>
      <c r="H56" s="164" t="s">
        <v>250</v>
      </c>
      <c r="I56" s="165" t="s">
        <v>251</v>
      </c>
      <c r="J56" s="23"/>
      <c r="K56" s="23"/>
      <c r="L56" s="23"/>
      <c r="M56" s="23"/>
      <c r="N56" s="50"/>
      <c r="O56" s="50"/>
      <c r="P56" s="50"/>
      <c r="Q56" s="50"/>
      <c r="R56" s="50"/>
      <c r="S56" s="50"/>
      <c r="T56" s="50"/>
      <c r="U56" s="50"/>
      <c r="V56" s="50"/>
      <c r="W56" s="50"/>
      <c r="X56" s="50"/>
      <c r="Y56" s="50"/>
      <c r="Z56" s="50"/>
    </row>
    <row r="57" spans="1:26" s="51" customFormat="1" ht="35.25" customHeight="1">
      <c r="A57" s="158"/>
      <c r="B57" s="174"/>
      <c r="C57" s="171"/>
      <c r="D57" s="38" t="s">
        <v>252</v>
      </c>
      <c r="E57" s="38" t="s">
        <v>248</v>
      </c>
      <c r="F57" s="39" t="s">
        <v>249</v>
      </c>
      <c r="G57" s="48">
        <v>9.1700000000000003E-6</v>
      </c>
      <c r="H57" s="164"/>
      <c r="I57" s="166"/>
      <c r="J57" s="23"/>
      <c r="K57" s="23"/>
      <c r="L57" s="23"/>
      <c r="M57" s="23"/>
      <c r="N57" s="50"/>
      <c r="O57" s="50"/>
      <c r="P57" s="50"/>
      <c r="Q57" s="50"/>
      <c r="R57" s="50"/>
      <c r="S57" s="50"/>
      <c r="T57" s="50"/>
      <c r="U57" s="50"/>
      <c r="V57" s="50"/>
      <c r="W57" s="50"/>
      <c r="X57" s="50"/>
      <c r="Y57" s="50"/>
      <c r="Z57" s="50"/>
    </row>
    <row r="58" spans="1:26" s="51" customFormat="1" ht="35.25" customHeight="1">
      <c r="A58" s="158"/>
      <c r="B58" s="174"/>
      <c r="C58" s="171"/>
      <c r="D58" s="38" t="s">
        <v>253</v>
      </c>
      <c r="E58" s="38" t="s">
        <v>248</v>
      </c>
      <c r="F58" s="39" t="s">
        <v>249</v>
      </c>
      <c r="G58" s="48">
        <v>1.7600000000000001E-5</v>
      </c>
      <c r="H58" s="164"/>
      <c r="I58" s="166"/>
      <c r="J58" s="23"/>
      <c r="K58" s="23"/>
      <c r="L58" s="23"/>
      <c r="M58" s="23"/>
      <c r="N58" s="50"/>
      <c r="O58" s="50"/>
      <c r="P58" s="50"/>
      <c r="Q58" s="50"/>
      <c r="R58" s="50"/>
      <c r="S58" s="50"/>
      <c r="T58" s="50"/>
      <c r="U58" s="50"/>
      <c r="V58" s="50"/>
      <c r="W58" s="50"/>
      <c r="X58" s="50"/>
      <c r="Y58" s="50"/>
      <c r="Z58" s="50"/>
    </row>
    <row r="59" spans="1:26" s="51" customFormat="1" ht="35.25" customHeight="1">
      <c r="A59" s="158"/>
      <c r="B59" s="174"/>
      <c r="C59" s="171"/>
      <c r="D59" s="38" t="s">
        <v>254</v>
      </c>
      <c r="E59" s="38" t="s">
        <v>248</v>
      </c>
      <c r="F59" s="39" t="s">
        <v>249</v>
      </c>
      <c r="G59" s="48">
        <v>2.4899999999999999E-5</v>
      </c>
      <c r="H59" s="164"/>
      <c r="I59" s="166"/>
      <c r="J59" s="23"/>
      <c r="K59" s="23"/>
      <c r="L59" s="23"/>
      <c r="M59" s="23"/>
      <c r="N59" s="50"/>
      <c r="O59" s="50"/>
      <c r="P59" s="50"/>
      <c r="Q59" s="50"/>
      <c r="R59" s="50"/>
      <c r="S59" s="50"/>
      <c r="T59" s="50"/>
      <c r="U59" s="50"/>
      <c r="V59" s="50"/>
      <c r="W59" s="50"/>
      <c r="X59" s="50"/>
      <c r="Y59" s="50"/>
      <c r="Z59" s="50"/>
    </row>
    <row r="60" spans="1:26" s="51" customFormat="1" ht="35.25" customHeight="1">
      <c r="A60" s="158"/>
      <c r="B60" s="174"/>
      <c r="C60" s="171"/>
      <c r="D60" s="38" t="s">
        <v>255</v>
      </c>
      <c r="E60" s="38" t="s">
        <v>248</v>
      </c>
      <c r="F60" s="39" t="s">
        <v>249</v>
      </c>
      <c r="G60" s="48">
        <v>3.2100000000000001E-5</v>
      </c>
      <c r="H60" s="164"/>
      <c r="I60" s="166"/>
      <c r="J60" s="23"/>
      <c r="K60" s="23"/>
      <c r="L60" s="23"/>
      <c r="M60" s="23"/>
      <c r="N60" s="50"/>
      <c r="O60" s="50"/>
      <c r="P60" s="50"/>
      <c r="Q60" s="50"/>
      <c r="R60" s="50"/>
      <c r="S60" s="50"/>
      <c r="T60" s="50"/>
      <c r="U60" s="50"/>
      <c r="V60" s="50"/>
      <c r="W60" s="50"/>
      <c r="X60" s="50"/>
      <c r="Y60" s="50"/>
      <c r="Z60" s="50"/>
    </row>
    <row r="61" spans="1:26" s="51" customFormat="1" ht="35.25" customHeight="1">
      <c r="A61" s="158"/>
      <c r="B61" s="174"/>
      <c r="C61" s="171"/>
      <c r="D61" s="38" t="s">
        <v>256</v>
      </c>
      <c r="E61" s="38" t="s">
        <v>248</v>
      </c>
      <c r="F61" s="39" t="s">
        <v>249</v>
      </c>
      <c r="G61" s="48">
        <v>5.8300000000000001E-5</v>
      </c>
      <c r="H61" s="164"/>
      <c r="I61" s="166"/>
      <c r="J61" s="23"/>
      <c r="K61" s="23"/>
      <c r="L61" s="23"/>
      <c r="M61" s="23"/>
      <c r="N61" s="50"/>
      <c r="O61" s="50"/>
      <c r="P61" s="50"/>
      <c r="Q61" s="50"/>
      <c r="R61" s="50"/>
      <c r="S61" s="50"/>
      <c r="T61" s="50"/>
      <c r="U61" s="50"/>
      <c r="V61" s="50"/>
      <c r="W61" s="50"/>
      <c r="X61" s="50"/>
      <c r="Y61" s="50"/>
      <c r="Z61" s="50"/>
    </row>
    <row r="62" spans="1:26" ht="35.25" customHeight="1">
      <c r="A62" s="158"/>
      <c r="B62" s="174"/>
      <c r="C62" s="171"/>
      <c r="D62" s="38" t="s">
        <v>257</v>
      </c>
      <c r="E62" s="38" t="s">
        <v>248</v>
      </c>
      <c r="F62" s="39" t="s">
        <v>249</v>
      </c>
      <c r="G62" s="48">
        <v>1.11E-4</v>
      </c>
      <c r="H62" s="164"/>
      <c r="I62" s="166"/>
      <c r="J62" s="23"/>
      <c r="K62" s="24"/>
      <c r="L62" s="24"/>
      <c r="M62" s="24"/>
    </row>
    <row r="63" spans="1:26" ht="35.25" customHeight="1">
      <c r="A63" s="158"/>
      <c r="B63" s="174"/>
      <c r="C63" s="172"/>
      <c r="D63" s="38" t="s">
        <v>258</v>
      </c>
      <c r="E63" s="38" t="s">
        <v>248</v>
      </c>
      <c r="F63" s="39" t="s">
        <v>249</v>
      </c>
      <c r="G63" s="48">
        <v>1.6100000000000001E-4</v>
      </c>
      <c r="H63" s="175"/>
      <c r="I63" s="168"/>
      <c r="J63" s="23"/>
      <c r="K63" s="24"/>
      <c r="L63" s="24"/>
      <c r="M63" s="24"/>
    </row>
    <row r="64" spans="1:26" ht="29.25" customHeight="1">
      <c r="A64" s="158"/>
      <c r="B64" s="174" t="s">
        <v>259</v>
      </c>
      <c r="C64" s="177" t="s">
        <v>260</v>
      </c>
      <c r="D64" s="38" t="s">
        <v>247</v>
      </c>
      <c r="E64" s="38" t="s">
        <v>169</v>
      </c>
      <c r="F64" s="39" t="s">
        <v>249</v>
      </c>
      <c r="G64" s="48">
        <v>8.9500000000000001E-8</v>
      </c>
      <c r="H64" s="163" t="s">
        <v>261</v>
      </c>
      <c r="I64" s="165" t="s">
        <v>262</v>
      </c>
      <c r="J64" s="50"/>
    </row>
    <row r="65" spans="1:10" ht="29.25" customHeight="1">
      <c r="A65" s="158"/>
      <c r="B65" s="174"/>
      <c r="C65" s="178"/>
      <c r="D65" s="38" t="s">
        <v>252</v>
      </c>
      <c r="E65" s="38" t="s">
        <v>169</v>
      </c>
      <c r="F65" s="39" t="s">
        <v>249</v>
      </c>
      <c r="G65" s="48">
        <v>1.14E-7</v>
      </c>
      <c r="H65" s="164"/>
      <c r="I65" s="166"/>
      <c r="J65" s="50"/>
    </row>
    <row r="66" spans="1:10" ht="29.25" customHeight="1">
      <c r="A66" s="158"/>
      <c r="B66" s="174"/>
      <c r="C66" s="178"/>
      <c r="D66" s="38" t="s">
        <v>253</v>
      </c>
      <c r="E66" s="38" t="s">
        <v>169</v>
      </c>
      <c r="F66" s="39" t="s">
        <v>249</v>
      </c>
      <c r="G66" s="48">
        <v>2.4999999999999999E-7</v>
      </c>
      <c r="H66" s="164"/>
      <c r="I66" s="166"/>
      <c r="J66" s="50"/>
    </row>
    <row r="67" spans="1:10" ht="29.25" customHeight="1">
      <c r="A67" s="158"/>
      <c r="B67" s="174"/>
      <c r="C67" s="178"/>
      <c r="D67" s="38" t="s">
        <v>254</v>
      </c>
      <c r="E67" s="38" t="s">
        <v>169</v>
      </c>
      <c r="F67" s="39" t="s">
        <v>249</v>
      </c>
      <c r="G67" s="48">
        <v>2.4999999999999999E-7</v>
      </c>
      <c r="H67" s="164"/>
      <c r="I67" s="166"/>
      <c r="J67" s="50"/>
    </row>
    <row r="68" spans="1:10" ht="29.25" customHeight="1">
      <c r="A68" s="158"/>
      <c r="B68" s="174"/>
      <c r="C68" s="178"/>
      <c r="D68" s="38" t="s">
        <v>255</v>
      </c>
      <c r="E68" s="38" t="s">
        <v>169</v>
      </c>
      <c r="F68" s="39" t="s">
        <v>249</v>
      </c>
      <c r="G68" s="48">
        <v>3.1E-7</v>
      </c>
      <c r="H68" s="164"/>
      <c r="I68" s="166"/>
      <c r="J68" s="50"/>
    </row>
    <row r="69" spans="1:10" ht="29.25" customHeight="1">
      <c r="A69" s="158"/>
      <c r="B69" s="174"/>
      <c r="C69" s="178"/>
      <c r="D69" s="38" t="s">
        <v>256</v>
      </c>
      <c r="E69" s="38" t="s">
        <v>169</v>
      </c>
      <c r="F69" s="39" t="s">
        <v>249</v>
      </c>
      <c r="G69" s="48">
        <v>2.1900000000000002E-6</v>
      </c>
      <c r="H69" s="164"/>
      <c r="I69" s="166"/>
      <c r="J69" s="50"/>
    </row>
    <row r="70" spans="1:10" ht="29.25" customHeight="1">
      <c r="A70" s="158"/>
      <c r="B70" s="174"/>
      <c r="C70" s="178"/>
      <c r="D70" s="38" t="s">
        <v>257</v>
      </c>
      <c r="E70" s="38" t="s">
        <v>169</v>
      </c>
      <c r="F70" s="39" t="s">
        <v>249</v>
      </c>
      <c r="G70" s="48">
        <v>4.9400000000000001E-6</v>
      </c>
      <c r="H70" s="164"/>
      <c r="I70" s="166"/>
      <c r="J70" s="50"/>
    </row>
    <row r="71" spans="1:10" ht="29.25" customHeight="1" thickBot="1">
      <c r="A71" s="173"/>
      <c r="B71" s="176"/>
      <c r="C71" s="179"/>
      <c r="D71" s="55" t="s">
        <v>258</v>
      </c>
      <c r="E71" s="55" t="s">
        <v>169</v>
      </c>
      <c r="F71" s="56" t="s">
        <v>249</v>
      </c>
      <c r="G71" s="57">
        <v>4.8999999999999997E-6</v>
      </c>
      <c r="H71" s="180"/>
      <c r="I71" s="181"/>
      <c r="J71" s="50"/>
    </row>
    <row r="72" spans="1:10" ht="14.5">
      <c r="F72" s="58"/>
      <c r="J72" s="50"/>
    </row>
    <row r="73" spans="1:10" ht="14.5">
      <c r="A73" s="25"/>
      <c r="B73" s="25"/>
      <c r="C73" s="59"/>
      <c r="D73" s="25"/>
      <c r="E73" s="25"/>
      <c r="F73" s="58"/>
      <c r="J73" s="50"/>
    </row>
    <row r="74" spans="1:10" ht="14.5">
      <c r="A74" s="25"/>
      <c r="B74" s="25"/>
      <c r="C74" s="59"/>
      <c r="D74" s="25"/>
      <c r="E74" s="25"/>
      <c r="F74" s="58"/>
      <c r="J74" s="50"/>
    </row>
    <row r="75" spans="1:10" ht="14.5">
      <c r="A75" s="25"/>
      <c r="B75" s="25"/>
      <c r="C75" s="59"/>
      <c r="D75" s="25"/>
      <c r="E75" s="25"/>
      <c r="F75" s="58"/>
      <c r="J75" s="50"/>
    </row>
    <row r="76" spans="1:10" ht="14.5">
      <c r="A76" s="25"/>
      <c r="B76" s="25"/>
      <c r="C76" s="59"/>
      <c r="D76" s="25"/>
      <c r="E76" s="25"/>
      <c r="F76" s="58"/>
      <c r="J76" s="50"/>
    </row>
    <row r="77" spans="1:10" ht="14.5">
      <c r="A77" s="25"/>
      <c r="B77" s="25"/>
      <c r="C77" s="59"/>
      <c r="D77" s="25"/>
      <c r="E77" s="25"/>
      <c r="F77" s="58"/>
      <c r="J77" s="50"/>
    </row>
    <row r="78" spans="1:10" ht="14.5">
      <c r="A78" s="25"/>
      <c r="B78" s="25"/>
      <c r="C78" s="59"/>
      <c r="D78" s="25"/>
      <c r="E78" s="25"/>
      <c r="F78" s="58"/>
      <c r="J78" s="50"/>
    </row>
    <row r="79" spans="1:10" ht="14.5">
      <c r="A79" s="25"/>
      <c r="B79" s="25"/>
      <c r="C79" s="59"/>
      <c r="D79" s="25"/>
      <c r="E79" s="25"/>
      <c r="F79" s="58"/>
      <c r="J79" s="50"/>
    </row>
    <row r="80" spans="1:10" ht="14.5">
      <c r="A80" s="25"/>
      <c r="B80" s="25"/>
      <c r="C80" s="59"/>
      <c r="D80" s="25"/>
      <c r="E80" s="25"/>
      <c r="F80" s="58"/>
      <c r="J80" s="50"/>
    </row>
    <row r="81" spans="1:10" ht="14.5">
      <c r="A81" s="25"/>
      <c r="B81" s="25"/>
      <c r="C81" s="59"/>
      <c r="D81" s="25"/>
      <c r="E81" s="25"/>
      <c r="F81" s="58"/>
      <c r="J81" s="50"/>
    </row>
    <row r="82" spans="1:10" ht="14.5">
      <c r="A82" s="25"/>
      <c r="B82" s="25"/>
      <c r="C82" s="59"/>
      <c r="D82" s="25"/>
      <c r="E82" s="25"/>
      <c r="F82" s="58"/>
      <c r="J82" s="50"/>
    </row>
    <row r="83" spans="1:10" ht="14.5">
      <c r="A83" s="25"/>
      <c r="B83" s="25"/>
      <c r="C83" s="59"/>
      <c r="D83" s="25"/>
      <c r="E83" s="25"/>
      <c r="F83" s="58"/>
      <c r="J83" s="50"/>
    </row>
    <row r="84" spans="1:10" ht="14.5">
      <c r="A84" s="25"/>
      <c r="B84" s="25"/>
      <c r="C84" s="59"/>
      <c r="D84" s="25"/>
      <c r="E84" s="25"/>
      <c r="F84" s="58"/>
      <c r="J84" s="50"/>
    </row>
    <row r="85" spans="1:10" ht="14.5">
      <c r="A85" s="25"/>
      <c r="B85" s="25"/>
      <c r="C85" s="59"/>
      <c r="D85" s="25"/>
      <c r="E85" s="25"/>
      <c r="F85" s="58"/>
      <c r="J85" s="50"/>
    </row>
    <row r="86" spans="1:10" ht="14.5">
      <c r="A86" s="25"/>
      <c r="B86" s="25"/>
      <c r="C86" s="59"/>
      <c r="D86" s="25"/>
      <c r="E86" s="25"/>
      <c r="F86" s="58"/>
      <c r="J86" s="50"/>
    </row>
    <row r="87" spans="1:10" ht="14.5">
      <c r="A87" s="25"/>
      <c r="B87" s="25"/>
      <c r="C87" s="59"/>
      <c r="D87" s="25"/>
      <c r="E87" s="25"/>
      <c r="F87" s="58"/>
      <c r="J87" s="50"/>
    </row>
    <row r="88" spans="1:10" ht="14.5">
      <c r="A88" s="25"/>
      <c r="B88" s="25"/>
      <c r="C88" s="59"/>
      <c r="D88" s="25"/>
      <c r="E88" s="25"/>
      <c r="F88" s="58"/>
      <c r="J88" s="50"/>
    </row>
    <row r="89" spans="1:10" ht="14.5">
      <c r="A89" s="25"/>
      <c r="B89" s="25"/>
      <c r="C89" s="59"/>
      <c r="D89" s="25"/>
      <c r="E89" s="25"/>
      <c r="F89" s="58"/>
      <c r="J89" s="50"/>
    </row>
    <row r="90" spans="1:10" ht="14.5">
      <c r="A90" s="25"/>
      <c r="B90" s="25"/>
      <c r="C90" s="59"/>
      <c r="D90" s="25"/>
      <c r="E90" s="25"/>
      <c r="F90" s="58"/>
      <c r="J90" s="50"/>
    </row>
    <row r="91" spans="1:10" ht="14.5">
      <c r="A91" s="25"/>
      <c r="B91" s="25"/>
      <c r="C91" s="59"/>
      <c r="D91" s="25"/>
      <c r="E91" s="25"/>
      <c r="F91" s="58"/>
      <c r="J91" s="50"/>
    </row>
    <row r="92" spans="1:10" ht="14.5">
      <c r="A92" s="25"/>
      <c r="B92" s="25"/>
      <c r="C92" s="59"/>
      <c r="D92" s="25"/>
      <c r="E92" s="25"/>
      <c r="F92" s="58"/>
      <c r="J92" s="50"/>
    </row>
    <row r="93" spans="1:10" ht="14.5">
      <c r="A93" s="25"/>
      <c r="B93" s="25"/>
      <c r="C93" s="59"/>
      <c r="D93" s="25"/>
      <c r="E93" s="25"/>
      <c r="F93" s="58"/>
      <c r="J93" s="50"/>
    </row>
    <row r="94" spans="1:10" ht="14.5">
      <c r="A94" s="25"/>
      <c r="B94" s="25"/>
      <c r="C94" s="59"/>
      <c r="D94" s="25"/>
      <c r="E94" s="25"/>
      <c r="F94" s="58"/>
      <c r="J94" s="50"/>
    </row>
    <row r="95" spans="1:10" ht="14.5">
      <c r="A95" s="25"/>
      <c r="B95" s="25"/>
      <c r="C95" s="59"/>
      <c r="D95" s="25"/>
      <c r="E95" s="25"/>
      <c r="F95" s="58"/>
      <c r="J95" s="50"/>
    </row>
    <row r="96" spans="1:10" ht="14.5">
      <c r="A96" s="25"/>
      <c r="B96" s="25"/>
      <c r="C96" s="59"/>
      <c r="D96" s="25"/>
      <c r="E96" s="25"/>
      <c r="F96" s="58"/>
      <c r="J96" s="50"/>
    </row>
    <row r="97" spans="1:10" ht="14.5">
      <c r="A97" s="25"/>
      <c r="B97" s="25"/>
      <c r="C97" s="59"/>
      <c r="D97" s="25"/>
      <c r="E97" s="25"/>
      <c r="F97" s="58"/>
      <c r="J97" s="50"/>
    </row>
    <row r="98" spans="1:10" ht="14.5">
      <c r="A98" s="25"/>
      <c r="B98" s="25"/>
      <c r="C98" s="59"/>
      <c r="D98" s="25"/>
      <c r="E98" s="25"/>
      <c r="F98" s="58"/>
      <c r="J98" s="50"/>
    </row>
    <row r="99" spans="1:10" ht="14.5">
      <c r="A99" s="25"/>
      <c r="B99" s="25"/>
      <c r="C99" s="59"/>
      <c r="D99" s="25"/>
      <c r="E99" s="25"/>
      <c r="F99" s="58"/>
      <c r="J99" s="50"/>
    </row>
    <row r="100" spans="1:10" ht="14.5">
      <c r="A100" s="25"/>
      <c r="B100" s="25"/>
      <c r="C100" s="59"/>
      <c r="D100" s="25"/>
      <c r="E100" s="25"/>
      <c r="F100" s="58"/>
      <c r="J100" s="50"/>
    </row>
    <row r="101" spans="1:10" ht="14.5">
      <c r="A101" s="25"/>
      <c r="B101" s="25"/>
      <c r="C101" s="59"/>
      <c r="D101" s="25"/>
      <c r="E101" s="25"/>
      <c r="F101" s="58"/>
      <c r="J101" s="50"/>
    </row>
    <row r="102" spans="1:10" ht="14.5">
      <c r="A102" s="25"/>
      <c r="B102" s="25"/>
      <c r="C102" s="59"/>
      <c r="D102" s="25"/>
      <c r="E102" s="25"/>
      <c r="F102" s="58"/>
      <c r="J102" s="50"/>
    </row>
    <row r="103" spans="1:10" ht="14.5">
      <c r="A103" s="25"/>
      <c r="B103" s="25"/>
      <c r="C103" s="59"/>
      <c r="D103" s="25"/>
      <c r="E103" s="25"/>
      <c r="F103" s="58"/>
      <c r="J103" s="50"/>
    </row>
    <row r="104" spans="1:10" ht="14.5">
      <c r="A104" s="25"/>
      <c r="B104" s="25"/>
      <c r="C104" s="59"/>
      <c r="D104" s="25"/>
      <c r="E104" s="25"/>
      <c r="F104" s="58"/>
      <c r="J104" s="50"/>
    </row>
    <row r="105" spans="1:10" ht="14.5">
      <c r="A105" s="25"/>
      <c r="B105" s="25"/>
      <c r="C105" s="59"/>
      <c r="D105" s="25"/>
      <c r="E105" s="25"/>
      <c r="F105" s="58"/>
      <c r="J105" s="50"/>
    </row>
    <row r="106" spans="1:10" ht="14.5">
      <c r="A106" s="25"/>
      <c r="B106" s="25"/>
      <c r="C106" s="59"/>
      <c r="D106" s="25"/>
      <c r="E106" s="25"/>
      <c r="F106" s="58"/>
      <c r="J106" s="50"/>
    </row>
    <row r="107" spans="1:10" ht="14.5">
      <c r="A107" s="25"/>
      <c r="B107" s="25"/>
      <c r="C107" s="59"/>
      <c r="D107" s="25"/>
      <c r="E107" s="25"/>
      <c r="F107" s="58"/>
      <c r="J107" s="50"/>
    </row>
    <row r="108" spans="1:10" ht="14.5">
      <c r="A108" s="25"/>
      <c r="B108" s="25"/>
      <c r="C108" s="59"/>
      <c r="D108" s="25"/>
      <c r="E108" s="25"/>
      <c r="F108" s="58"/>
      <c r="J108" s="50"/>
    </row>
    <row r="109" spans="1:10" ht="14.5">
      <c r="A109" s="25"/>
      <c r="B109" s="25"/>
      <c r="C109" s="59"/>
      <c r="D109" s="25"/>
      <c r="E109" s="25"/>
      <c r="F109" s="58"/>
      <c r="J109" s="50"/>
    </row>
    <row r="110" spans="1:10" ht="14.5">
      <c r="A110" s="25"/>
      <c r="B110" s="25"/>
      <c r="C110" s="59"/>
      <c r="D110" s="25"/>
      <c r="E110" s="25"/>
      <c r="F110" s="58"/>
      <c r="J110" s="50"/>
    </row>
    <row r="111" spans="1:10" ht="14.5">
      <c r="A111" s="25"/>
      <c r="B111" s="25"/>
      <c r="C111" s="59"/>
      <c r="D111" s="25"/>
      <c r="E111" s="25"/>
      <c r="F111" s="58"/>
      <c r="J111" s="50"/>
    </row>
    <row r="112" spans="1:10" ht="14.5">
      <c r="A112" s="25"/>
      <c r="B112" s="25"/>
      <c r="C112" s="59"/>
      <c r="D112" s="25"/>
      <c r="E112" s="25"/>
      <c r="F112" s="58"/>
      <c r="J112" s="50"/>
    </row>
    <row r="113" spans="1:10" ht="14.5">
      <c r="A113" s="25"/>
      <c r="B113" s="25"/>
      <c r="C113" s="59"/>
      <c r="D113" s="25"/>
      <c r="E113" s="25"/>
      <c r="F113" s="58"/>
      <c r="J113" s="50"/>
    </row>
    <row r="114" spans="1:10" ht="14.5">
      <c r="A114" s="25"/>
      <c r="B114" s="25"/>
      <c r="C114" s="59"/>
      <c r="D114" s="25"/>
      <c r="E114" s="25"/>
      <c r="F114" s="58"/>
      <c r="J114" s="50"/>
    </row>
    <row r="115" spans="1:10" ht="14.5">
      <c r="A115" s="25"/>
      <c r="B115" s="25"/>
      <c r="C115" s="59"/>
      <c r="D115" s="25"/>
      <c r="E115" s="25"/>
      <c r="F115" s="58"/>
      <c r="J115" s="50"/>
    </row>
    <row r="116" spans="1:10" ht="14.5">
      <c r="A116" s="25"/>
      <c r="B116" s="25"/>
      <c r="C116" s="59"/>
      <c r="D116" s="25"/>
      <c r="E116" s="25"/>
      <c r="F116" s="58"/>
      <c r="J116" s="50"/>
    </row>
    <row r="117" spans="1:10" ht="14.5">
      <c r="A117" s="25"/>
      <c r="B117" s="25"/>
      <c r="C117" s="59"/>
      <c r="D117" s="25"/>
      <c r="E117" s="25"/>
      <c r="F117" s="58"/>
      <c r="J117" s="50"/>
    </row>
    <row r="118" spans="1:10" ht="14.5">
      <c r="A118" s="25"/>
      <c r="B118" s="25"/>
      <c r="C118" s="59"/>
      <c r="D118" s="25"/>
      <c r="E118" s="25"/>
      <c r="F118" s="58"/>
      <c r="J118" s="50"/>
    </row>
    <row r="119" spans="1:10" ht="14.5">
      <c r="A119" s="25"/>
      <c r="B119" s="25"/>
      <c r="C119" s="59"/>
      <c r="D119" s="25"/>
      <c r="E119" s="25"/>
      <c r="F119" s="58"/>
      <c r="J119" s="50"/>
    </row>
    <row r="120" spans="1:10" ht="14.5">
      <c r="A120" s="25"/>
      <c r="B120" s="25"/>
      <c r="C120" s="59"/>
      <c r="D120" s="25"/>
      <c r="E120" s="25"/>
      <c r="F120" s="58"/>
      <c r="J120" s="50"/>
    </row>
    <row r="121" spans="1:10" ht="14.5">
      <c r="A121" s="25"/>
      <c r="B121" s="25"/>
      <c r="C121" s="59"/>
      <c r="D121" s="25"/>
      <c r="E121" s="25"/>
      <c r="F121" s="58"/>
      <c r="J121" s="50"/>
    </row>
    <row r="122" spans="1:10" ht="14.5">
      <c r="A122" s="25"/>
      <c r="B122" s="25"/>
      <c r="C122" s="59"/>
      <c r="D122" s="25"/>
      <c r="E122" s="25"/>
      <c r="F122" s="58"/>
      <c r="J122" s="50"/>
    </row>
    <row r="123" spans="1:10" ht="14.5">
      <c r="A123" s="25"/>
      <c r="B123" s="25"/>
      <c r="C123" s="59"/>
      <c r="D123" s="25"/>
      <c r="E123" s="25"/>
      <c r="F123" s="58"/>
      <c r="J123" s="50"/>
    </row>
    <row r="124" spans="1:10" ht="14.5">
      <c r="A124" s="25"/>
      <c r="B124" s="25"/>
      <c r="C124" s="59"/>
      <c r="D124" s="25"/>
      <c r="E124" s="25"/>
      <c r="F124" s="58"/>
      <c r="J124" s="50"/>
    </row>
    <row r="125" spans="1:10" ht="14.5">
      <c r="A125" s="25"/>
      <c r="B125" s="25"/>
      <c r="C125" s="59"/>
      <c r="D125" s="25"/>
      <c r="E125" s="25"/>
      <c r="F125" s="58"/>
      <c r="J125" s="50"/>
    </row>
    <row r="126" spans="1:10" ht="14.5">
      <c r="A126" s="25"/>
      <c r="B126" s="25"/>
      <c r="C126" s="59"/>
      <c r="D126" s="25"/>
      <c r="E126" s="25"/>
      <c r="F126" s="58"/>
      <c r="J126" s="50"/>
    </row>
    <row r="127" spans="1:10" ht="14.5">
      <c r="A127" s="25"/>
      <c r="B127" s="25"/>
      <c r="C127" s="59"/>
      <c r="D127" s="25"/>
      <c r="E127" s="25"/>
      <c r="F127" s="58"/>
      <c r="J127" s="50"/>
    </row>
    <row r="128" spans="1:10" ht="14.5">
      <c r="A128" s="25"/>
      <c r="B128" s="25"/>
      <c r="C128" s="59"/>
      <c r="D128" s="25"/>
      <c r="E128" s="25"/>
      <c r="F128" s="58"/>
      <c r="J128" s="50"/>
    </row>
    <row r="129" spans="1:10" ht="14.5">
      <c r="A129" s="25"/>
      <c r="B129" s="25"/>
      <c r="C129" s="59"/>
      <c r="D129" s="25"/>
      <c r="E129" s="25"/>
      <c r="F129" s="58"/>
      <c r="J129" s="50"/>
    </row>
    <row r="130" spans="1:10" ht="14.5">
      <c r="A130" s="25"/>
      <c r="B130" s="25"/>
      <c r="C130" s="59"/>
      <c r="D130" s="25"/>
      <c r="E130" s="25"/>
      <c r="F130" s="58"/>
      <c r="J130" s="50"/>
    </row>
    <row r="131" spans="1:10" ht="14.5">
      <c r="A131" s="25"/>
      <c r="B131" s="25"/>
      <c r="C131" s="59"/>
      <c r="D131" s="25"/>
      <c r="E131" s="25"/>
      <c r="F131" s="58"/>
      <c r="J131" s="50"/>
    </row>
    <row r="132" spans="1:10" ht="14.5">
      <c r="A132" s="25"/>
      <c r="B132" s="25"/>
      <c r="C132" s="59"/>
      <c r="D132" s="25"/>
      <c r="E132" s="25"/>
      <c r="F132" s="58"/>
      <c r="J132" s="50"/>
    </row>
    <row r="133" spans="1:10" ht="14.5">
      <c r="A133" s="25"/>
      <c r="B133" s="25"/>
      <c r="C133" s="59"/>
      <c r="D133" s="25"/>
      <c r="E133" s="25"/>
      <c r="F133" s="58"/>
      <c r="J133" s="50"/>
    </row>
    <row r="134" spans="1:10" ht="14.5">
      <c r="A134" s="25"/>
      <c r="B134" s="25"/>
      <c r="C134" s="59"/>
      <c r="D134" s="25"/>
      <c r="E134" s="25"/>
      <c r="F134" s="58"/>
      <c r="J134" s="50"/>
    </row>
    <row r="135" spans="1:10" ht="14.5">
      <c r="A135" s="25"/>
      <c r="B135" s="25"/>
      <c r="C135" s="59"/>
      <c r="D135" s="25"/>
      <c r="E135" s="25"/>
      <c r="F135" s="58"/>
      <c r="J135" s="50"/>
    </row>
    <row r="136" spans="1:10" ht="14.5">
      <c r="A136" s="25"/>
      <c r="B136" s="25"/>
      <c r="C136" s="59"/>
      <c r="D136" s="25"/>
      <c r="E136" s="25"/>
      <c r="F136" s="58"/>
      <c r="J136" s="50"/>
    </row>
    <row r="137" spans="1:10" ht="14.5">
      <c r="A137" s="25"/>
      <c r="B137" s="25"/>
      <c r="C137" s="59"/>
      <c r="D137" s="25"/>
      <c r="E137" s="25"/>
      <c r="F137" s="58"/>
      <c r="J137" s="50"/>
    </row>
    <row r="138" spans="1:10" ht="14.5">
      <c r="A138" s="25"/>
      <c r="B138" s="25"/>
      <c r="C138" s="59"/>
      <c r="D138" s="25"/>
      <c r="E138" s="25"/>
      <c r="F138" s="58"/>
      <c r="J138" s="50"/>
    </row>
    <row r="139" spans="1:10" ht="14.5">
      <c r="A139" s="25"/>
      <c r="B139" s="25"/>
      <c r="C139" s="59"/>
      <c r="D139" s="25"/>
      <c r="E139" s="25"/>
      <c r="F139" s="58"/>
      <c r="J139" s="50"/>
    </row>
    <row r="140" spans="1:10" ht="14.5">
      <c r="A140" s="25"/>
      <c r="B140" s="25"/>
      <c r="C140" s="59"/>
      <c r="D140" s="25"/>
      <c r="E140" s="25"/>
      <c r="F140" s="58"/>
      <c r="J140" s="50"/>
    </row>
    <row r="141" spans="1:10" ht="14.5">
      <c r="A141" s="25"/>
      <c r="B141" s="25"/>
      <c r="C141" s="59"/>
      <c r="D141" s="25"/>
      <c r="E141" s="25"/>
      <c r="F141" s="58"/>
      <c r="J141" s="50"/>
    </row>
    <row r="142" spans="1:10" ht="14.5">
      <c r="A142" s="25"/>
      <c r="B142" s="25"/>
      <c r="C142" s="59"/>
      <c r="D142" s="25"/>
      <c r="E142" s="25"/>
      <c r="F142" s="58"/>
      <c r="J142" s="50"/>
    </row>
    <row r="143" spans="1:10" ht="14.5">
      <c r="A143" s="25"/>
      <c r="B143" s="25"/>
      <c r="C143" s="59"/>
      <c r="D143" s="25"/>
      <c r="E143" s="25"/>
      <c r="F143" s="58"/>
      <c r="J143" s="50"/>
    </row>
    <row r="144" spans="1:10" ht="14.5">
      <c r="A144" s="25"/>
      <c r="B144" s="25"/>
      <c r="C144" s="59"/>
      <c r="D144" s="25"/>
      <c r="E144" s="25"/>
      <c r="F144" s="58"/>
      <c r="J144" s="50"/>
    </row>
    <row r="145" spans="1:10" ht="14.5">
      <c r="A145" s="25"/>
      <c r="B145" s="25"/>
      <c r="C145" s="59"/>
      <c r="D145" s="25"/>
      <c r="E145" s="25"/>
      <c r="F145" s="58"/>
      <c r="J145" s="50"/>
    </row>
    <row r="146" spans="1:10" ht="14.5">
      <c r="A146" s="25"/>
      <c r="B146" s="25"/>
      <c r="C146" s="59"/>
      <c r="D146" s="25"/>
      <c r="E146" s="25"/>
      <c r="F146" s="58"/>
      <c r="J146" s="50"/>
    </row>
    <row r="147" spans="1:10" ht="14.5">
      <c r="A147" s="25"/>
      <c r="B147" s="25"/>
      <c r="C147" s="59"/>
      <c r="D147" s="25"/>
      <c r="E147" s="25"/>
      <c r="F147" s="58"/>
      <c r="J147" s="50"/>
    </row>
    <row r="148" spans="1:10" ht="14.5">
      <c r="A148" s="25"/>
      <c r="B148" s="25"/>
      <c r="C148" s="59"/>
      <c r="D148" s="25"/>
      <c r="E148" s="25"/>
      <c r="F148" s="58"/>
      <c r="J148" s="50"/>
    </row>
    <row r="149" spans="1:10" ht="14.5">
      <c r="A149" s="25"/>
      <c r="B149" s="25"/>
      <c r="C149" s="59"/>
      <c r="D149" s="25"/>
      <c r="E149" s="25"/>
      <c r="F149" s="58"/>
      <c r="J149" s="50"/>
    </row>
    <row r="150" spans="1:10" ht="14.5">
      <c r="A150" s="25"/>
      <c r="B150" s="25"/>
      <c r="C150" s="59"/>
      <c r="D150" s="25"/>
      <c r="E150" s="25"/>
      <c r="F150" s="58"/>
      <c r="J150" s="50"/>
    </row>
    <row r="151" spans="1:10" ht="14.5">
      <c r="A151" s="25"/>
      <c r="B151" s="25"/>
      <c r="C151" s="59"/>
      <c r="D151" s="25"/>
      <c r="E151" s="25"/>
      <c r="F151" s="58"/>
      <c r="J151" s="50"/>
    </row>
    <row r="152" spans="1:10" ht="14.5">
      <c r="A152" s="25"/>
      <c r="B152" s="25"/>
      <c r="C152" s="59"/>
      <c r="D152" s="25"/>
      <c r="E152" s="25"/>
      <c r="F152" s="58"/>
      <c r="J152" s="50"/>
    </row>
    <row r="153" spans="1:10" ht="14.5">
      <c r="A153" s="25"/>
      <c r="B153" s="25"/>
      <c r="C153" s="59"/>
      <c r="D153" s="25"/>
      <c r="E153" s="25"/>
      <c r="F153" s="58"/>
      <c r="J153" s="50"/>
    </row>
    <row r="154" spans="1:10" ht="14.5">
      <c r="A154" s="25"/>
      <c r="B154" s="25"/>
      <c r="C154" s="59"/>
      <c r="D154" s="25"/>
      <c r="E154" s="25"/>
      <c r="F154" s="58"/>
      <c r="J154" s="50"/>
    </row>
    <row r="155" spans="1:10" ht="14.5">
      <c r="A155" s="25"/>
      <c r="B155" s="25"/>
      <c r="C155" s="59"/>
      <c r="D155" s="25"/>
      <c r="E155" s="25"/>
      <c r="F155" s="58"/>
      <c r="J155" s="50"/>
    </row>
    <row r="156" spans="1:10" ht="14.5">
      <c r="A156" s="25"/>
      <c r="B156" s="25"/>
      <c r="C156" s="59"/>
      <c r="D156" s="25"/>
      <c r="E156" s="25"/>
      <c r="F156" s="58"/>
      <c r="J156" s="50"/>
    </row>
    <row r="157" spans="1:10" ht="14.5">
      <c r="A157" s="25"/>
      <c r="B157" s="25"/>
      <c r="C157" s="59"/>
      <c r="D157" s="25"/>
      <c r="E157" s="25"/>
      <c r="F157" s="58"/>
      <c r="J157" s="50"/>
    </row>
    <row r="158" spans="1:10" ht="14.5">
      <c r="A158" s="25"/>
      <c r="B158" s="25"/>
      <c r="C158" s="59"/>
      <c r="D158" s="25"/>
      <c r="E158" s="25"/>
      <c r="F158" s="58"/>
      <c r="J158" s="50"/>
    </row>
    <row r="159" spans="1:10" ht="14.5">
      <c r="A159" s="25"/>
      <c r="B159" s="25"/>
      <c r="C159" s="59"/>
      <c r="D159" s="25"/>
      <c r="E159" s="25"/>
      <c r="F159" s="58"/>
      <c r="J159" s="50"/>
    </row>
    <row r="160" spans="1:10" ht="14.5">
      <c r="A160" s="25"/>
      <c r="B160" s="25"/>
      <c r="C160" s="59"/>
      <c r="D160" s="25"/>
      <c r="E160" s="25"/>
      <c r="F160" s="58"/>
      <c r="J160" s="50"/>
    </row>
    <row r="161" spans="1:10" ht="14.5">
      <c r="A161" s="25"/>
      <c r="B161" s="25"/>
      <c r="C161" s="59"/>
      <c r="D161" s="25"/>
      <c r="E161" s="25"/>
      <c r="F161" s="58"/>
      <c r="J161" s="50"/>
    </row>
    <row r="162" spans="1:10" ht="14.5">
      <c r="A162" s="25"/>
      <c r="B162" s="25"/>
      <c r="C162" s="59"/>
      <c r="D162" s="25"/>
      <c r="E162" s="25"/>
      <c r="F162" s="58"/>
      <c r="J162" s="50"/>
    </row>
    <row r="163" spans="1:10" ht="14.5">
      <c r="A163" s="25"/>
      <c r="B163" s="25"/>
      <c r="C163" s="59"/>
      <c r="D163" s="25"/>
      <c r="E163" s="25"/>
      <c r="F163" s="58"/>
      <c r="J163" s="50"/>
    </row>
    <row r="164" spans="1:10" ht="14.5">
      <c r="A164" s="25"/>
      <c r="B164" s="25"/>
      <c r="C164" s="59"/>
      <c r="D164" s="25"/>
      <c r="E164" s="25"/>
      <c r="F164" s="58"/>
      <c r="J164" s="50"/>
    </row>
    <row r="165" spans="1:10" ht="14.5">
      <c r="A165" s="25"/>
      <c r="B165" s="25"/>
      <c r="C165" s="59"/>
      <c r="D165" s="25"/>
      <c r="E165" s="25"/>
      <c r="F165" s="58"/>
      <c r="J165" s="50"/>
    </row>
    <row r="166" spans="1:10" ht="14.5">
      <c r="A166" s="25"/>
      <c r="B166" s="25"/>
      <c r="C166" s="59"/>
      <c r="D166" s="25"/>
      <c r="E166" s="25"/>
      <c r="F166" s="58"/>
      <c r="J166" s="50"/>
    </row>
    <row r="167" spans="1:10" ht="14.5">
      <c r="A167" s="25"/>
      <c r="B167" s="25"/>
      <c r="C167" s="59"/>
      <c r="D167" s="25"/>
      <c r="E167" s="25"/>
      <c r="F167" s="58"/>
      <c r="J167" s="50"/>
    </row>
    <row r="168" spans="1:10" ht="14.5">
      <c r="A168" s="25"/>
      <c r="B168" s="25"/>
      <c r="C168" s="59"/>
      <c r="D168" s="25"/>
      <c r="E168" s="25"/>
      <c r="F168" s="58"/>
      <c r="J168" s="50"/>
    </row>
    <row r="169" spans="1:10" ht="14.5">
      <c r="A169" s="25"/>
      <c r="B169" s="25"/>
      <c r="C169" s="59"/>
      <c r="D169" s="25"/>
      <c r="E169" s="25"/>
      <c r="F169" s="58"/>
      <c r="J169" s="50"/>
    </row>
    <row r="170" spans="1:10" ht="14.5">
      <c r="A170" s="25"/>
      <c r="B170" s="25"/>
      <c r="C170" s="59"/>
      <c r="D170" s="25"/>
      <c r="E170" s="25"/>
      <c r="F170" s="58"/>
      <c r="J170" s="50"/>
    </row>
    <row r="171" spans="1:10" ht="14.5">
      <c r="A171" s="25"/>
      <c r="B171" s="25"/>
      <c r="C171" s="59"/>
      <c r="D171" s="25"/>
      <c r="E171" s="25"/>
      <c r="F171" s="58"/>
      <c r="J171" s="50"/>
    </row>
    <row r="172" spans="1:10" ht="14.5">
      <c r="A172" s="25"/>
      <c r="B172" s="25"/>
      <c r="C172" s="59"/>
      <c r="D172" s="25"/>
      <c r="E172" s="25"/>
      <c r="F172" s="58"/>
      <c r="J172" s="50"/>
    </row>
    <row r="173" spans="1:10" ht="14.5">
      <c r="A173" s="25"/>
      <c r="B173" s="25"/>
      <c r="C173" s="59"/>
      <c r="D173" s="25"/>
      <c r="E173" s="25"/>
      <c r="F173" s="58"/>
      <c r="J173" s="50"/>
    </row>
    <row r="174" spans="1:10" ht="14.5">
      <c r="A174" s="25"/>
      <c r="B174" s="25"/>
      <c r="C174" s="59"/>
      <c r="D174" s="25"/>
      <c r="E174" s="25"/>
      <c r="F174" s="58"/>
      <c r="J174" s="50"/>
    </row>
    <row r="175" spans="1:10" ht="14.5">
      <c r="A175" s="25"/>
      <c r="B175" s="25"/>
      <c r="C175" s="59"/>
      <c r="D175" s="25"/>
      <c r="E175" s="25"/>
      <c r="F175" s="58"/>
      <c r="J175" s="50"/>
    </row>
    <row r="176" spans="1:10" ht="14.5">
      <c r="A176" s="25"/>
      <c r="B176" s="25"/>
      <c r="C176" s="59"/>
      <c r="D176" s="25"/>
      <c r="E176" s="25"/>
      <c r="F176" s="58"/>
      <c r="J176" s="50"/>
    </row>
    <row r="177" spans="1:10" ht="14.5">
      <c r="A177" s="25"/>
      <c r="B177" s="25"/>
      <c r="C177" s="59"/>
      <c r="D177" s="25"/>
      <c r="E177" s="25"/>
      <c r="F177" s="58"/>
      <c r="J177" s="50"/>
    </row>
    <row r="178" spans="1:10" ht="14.5">
      <c r="A178" s="25"/>
      <c r="B178" s="25"/>
      <c r="C178" s="59"/>
      <c r="D178" s="25"/>
      <c r="E178" s="25"/>
      <c r="F178" s="58"/>
      <c r="J178" s="50"/>
    </row>
    <row r="179" spans="1:10" ht="14.5">
      <c r="A179" s="25"/>
      <c r="B179" s="25"/>
      <c r="C179" s="59"/>
      <c r="D179" s="25"/>
      <c r="E179" s="25"/>
      <c r="F179" s="58"/>
      <c r="J179" s="50"/>
    </row>
    <row r="180" spans="1:10" ht="14.5">
      <c r="A180" s="25"/>
      <c r="B180" s="25"/>
      <c r="C180" s="59"/>
      <c r="D180" s="25"/>
      <c r="E180" s="25"/>
      <c r="F180" s="58"/>
      <c r="J180" s="50"/>
    </row>
    <row r="181" spans="1:10" ht="14.5">
      <c r="A181" s="25"/>
      <c r="B181" s="25"/>
      <c r="C181" s="59"/>
      <c r="D181" s="25"/>
      <c r="E181" s="25"/>
      <c r="F181" s="58"/>
      <c r="J181" s="50"/>
    </row>
    <row r="182" spans="1:10" ht="14.5">
      <c r="A182" s="25"/>
      <c r="B182" s="25"/>
      <c r="C182" s="59"/>
      <c r="D182" s="25"/>
      <c r="E182" s="25"/>
      <c r="F182" s="58"/>
      <c r="J182" s="50"/>
    </row>
    <row r="183" spans="1:10" ht="14.5">
      <c r="A183" s="25"/>
      <c r="B183" s="25"/>
      <c r="C183" s="59"/>
      <c r="D183" s="25"/>
      <c r="E183" s="25"/>
      <c r="F183" s="58"/>
      <c r="J183" s="50"/>
    </row>
    <row r="184" spans="1:10" ht="14.5">
      <c r="A184" s="25"/>
      <c r="B184" s="25"/>
      <c r="C184" s="59"/>
      <c r="D184" s="25"/>
      <c r="E184" s="25"/>
      <c r="F184" s="58"/>
      <c r="J184" s="50"/>
    </row>
    <row r="185" spans="1:10" ht="14.5">
      <c r="A185" s="25"/>
      <c r="B185" s="25"/>
      <c r="C185" s="59"/>
      <c r="D185" s="25"/>
      <c r="E185" s="25"/>
      <c r="F185" s="58"/>
      <c r="J185" s="50"/>
    </row>
    <row r="186" spans="1:10" ht="14.5">
      <c r="A186" s="25"/>
      <c r="B186" s="25"/>
      <c r="C186" s="59"/>
      <c r="D186" s="25"/>
      <c r="E186" s="25"/>
      <c r="F186" s="58"/>
      <c r="J186" s="50"/>
    </row>
    <row r="187" spans="1:10" ht="14.5">
      <c r="A187" s="25"/>
      <c r="B187" s="25"/>
      <c r="C187" s="59"/>
      <c r="D187" s="25"/>
      <c r="E187" s="25"/>
      <c r="F187" s="58"/>
      <c r="J187" s="50"/>
    </row>
    <row r="188" spans="1:10" ht="14.5">
      <c r="A188" s="25"/>
      <c r="B188" s="25"/>
      <c r="C188" s="59"/>
      <c r="D188" s="25"/>
      <c r="E188" s="25"/>
      <c r="F188" s="58"/>
      <c r="J188" s="50"/>
    </row>
    <row r="189" spans="1:10" ht="14.5">
      <c r="A189" s="25"/>
      <c r="B189" s="25"/>
      <c r="C189" s="59"/>
      <c r="D189" s="25"/>
      <c r="E189" s="25"/>
      <c r="F189" s="58"/>
      <c r="J189" s="50"/>
    </row>
    <row r="190" spans="1:10" ht="14.5">
      <c r="A190" s="25"/>
      <c r="B190" s="25"/>
      <c r="C190" s="59"/>
      <c r="D190" s="25"/>
      <c r="E190" s="25"/>
      <c r="F190" s="58"/>
      <c r="J190" s="50"/>
    </row>
    <row r="191" spans="1:10" ht="14.5">
      <c r="A191" s="25"/>
      <c r="B191" s="25"/>
      <c r="C191" s="59"/>
      <c r="D191" s="25"/>
      <c r="E191" s="25"/>
      <c r="F191" s="58"/>
      <c r="J191" s="50"/>
    </row>
    <row r="192" spans="1:10" ht="14.5">
      <c r="A192" s="25"/>
      <c r="B192" s="25"/>
      <c r="C192" s="59"/>
      <c r="D192" s="25"/>
      <c r="E192" s="25"/>
      <c r="F192" s="58"/>
      <c r="J192" s="50"/>
    </row>
    <row r="193" spans="1:10" ht="14.5">
      <c r="A193" s="25"/>
      <c r="B193" s="25"/>
      <c r="C193" s="59"/>
      <c r="D193" s="25"/>
      <c r="E193" s="25"/>
      <c r="F193" s="58"/>
      <c r="J193" s="50"/>
    </row>
    <row r="194" spans="1:10" ht="14.5">
      <c r="A194" s="25"/>
      <c r="B194" s="25"/>
      <c r="C194" s="59"/>
      <c r="D194" s="25"/>
      <c r="E194" s="25"/>
      <c r="F194" s="58"/>
      <c r="J194" s="50"/>
    </row>
    <row r="195" spans="1:10" ht="14.5">
      <c r="A195" s="25"/>
      <c r="B195" s="25"/>
      <c r="C195" s="59"/>
      <c r="D195" s="25"/>
      <c r="E195" s="25"/>
      <c r="F195" s="58"/>
      <c r="J195" s="50"/>
    </row>
    <row r="196" spans="1:10" ht="14.5">
      <c r="A196" s="25"/>
      <c r="B196" s="25"/>
      <c r="C196" s="59"/>
      <c r="D196" s="25"/>
      <c r="E196" s="25"/>
      <c r="F196" s="58"/>
      <c r="J196" s="50"/>
    </row>
    <row r="197" spans="1:10" ht="14.5">
      <c r="A197" s="25"/>
      <c r="B197" s="25"/>
      <c r="C197" s="59"/>
      <c r="D197" s="25"/>
      <c r="E197" s="25"/>
      <c r="F197" s="58"/>
      <c r="J197" s="50"/>
    </row>
    <row r="198" spans="1:10" ht="14.5">
      <c r="A198" s="25"/>
      <c r="B198" s="25"/>
      <c r="C198" s="59"/>
      <c r="D198" s="25"/>
      <c r="E198" s="25"/>
      <c r="F198" s="58"/>
      <c r="J198" s="50"/>
    </row>
    <row r="199" spans="1:10" ht="14.5">
      <c r="A199" s="25"/>
      <c r="B199" s="25"/>
      <c r="C199" s="59"/>
      <c r="D199" s="25"/>
      <c r="E199" s="25"/>
      <c r="F199" s="58"/>
      <c r="J199" s="50"/>
    </row>
    <row r="200" spans="1:10" ht="14.5">
      <c r="A200" s="25"/>
      <c r="B200" s="25"/>
      <c r="C200" s="59"/>
      <c r="D200" s="25"/>
      <c r="E200" s="25"/>
      <c r="F200" s="58"/>
      <c r="J200" s="50"/>
    </row>
    <row r="201" spans="1:10" ht="14.5">
      <c r="A201" s="25"/>
      <c r="B201" s="25"/>
      <c r="C201" s="59"/>
      <c r="D201" s="25"/>
      <c r="E201" s="25"/>
      <c r="F201" s="58"/>
      <c r="J201" s="50"/>
    </row>
    <row r="202" spans="1:10" ht="14.5">
      <c r="A202" s="25"/>
      <c r="B202" s="25"/>
      <c r="C202" s="59"/>
      <c r="D202" s="25"/>
      <c r="E202" s="25"/>
      <c r="F202" s="58"/>
      <c r="J202" s="50"/>
    </row>
    <row r="203" spans="1:10" ht="14.5">
      <c r="A203" s="25"/>
      <c r="B203" s="25"/>
      <c r="C203" s="59"/>
      <c r="D203" s="25"/>
      <c r="E203" s="25"/>
      <c r="F203" s="58"/>
      <c r="J203" s="50"/>
    </row>
    <row r="204" spans="1:10" ht="14.5">
      <c r="A204" s="25"/>
      <c r="B204" s="25"/>
      <c r="C204" s="59"/>
      <c r="D204" s="25"/>
      <c r="E204" s="25"/>
      <c r="F204" s="58"/>
      <c r="J204" s="50"/>
    </row>
    <row r="205" spans="1:10" ht="14.5">
      <c r="A205" s="25"/>
      <c r="B205" s="25"/>
      <c r="C205" s="59"/>
      <c r="D205" s="25"/>
      <c r="E205" s="25"/>
      <c r="F205" s="58"/>
      <c r="J205" s="50"/>
    </row>
    <row r="206" spans="1:10" ht="14.5">
      <c r="A206" s="25"/>
      <c r="B206" s="25"/>
      <c r="C206" s="59"/>
      <c r="D206" s="25"/>
      <c r="E206" s="25"/>
      <c r="F206" s="58"/>
      <c r="J206" s="50"/>
    </row>
    <row r="207" spans="1:10" ht="14.5">
      <c r="A207" s="25"/>
      <c r="B207" s="25"/>
      <c r="C207" s="59"/>
      <c r="D207" s="25"/>
      <c r="E207" s="25"/>
      <c r="F207" s="58"/>
      <c r="J207" s="50"/>
    </row>
    <row r="208" spans="1:10" ht="14.5">
      <c r="A208" s="25"/>
      <c r="B208" s="25"/>
      <c r="C208" s="59"/>
      <c r="D208" s="25"/>
      <c r="E208" s="25"/>
      <c r="F208" s="58"/>
      <c r="J208" s="50"/>
    </row>
    <row r="209" spans="1:10" ht="14.5">
      <c r="A209" s="25"/>
      <c r="B209" s="25"/>
      <c r="C209" s="59"/>
      <c r="D209" s="25"/>
      <c r="E209" s="25"/>
      <c r="F209" s="58"/>
      <c r="J209" s="50"/>
    </row>
    <row r="210" spans="1:10" ht="14.5">
      <c r="A210" s="25"/>
      <c r="B210" s="25"/>
      <c r="C210" s="59"/>
      <c r="D210" s="25"/>
      <c r="E210" s="25"/>
      <c r="F210" s="58"/>
      <c r="J210" s="50"/>
    </row>
    <row r="211" spans="1:10" ht="14.5">
      <c r="A211" s="25"/>
      <c r="B211" s="25"/>
      <c r="C211" s="59"/>
      <c r="D211" s="25"/>
      <c r="E211" s="25"/>
      <c r="F211" s="58"/>
      <c r="J211" s="50"/>
    </row>
    <row r="212" spans="1:10" ht="14.5">
      <c r="A212" s="25"/>
      <c r="B212" s="25"/>
      <c r="C212" s="59"/>
      <c r="D212" s="25"/>
      <c r="E212" s="25"/>
      <c r="F212" s="58"/>
      <c r="J212" s="50"/>
    </row>
    <row r="213" spans="1:10" ht="14.5">
      <c r="A213" s="25"/>
      <c r="B213" s="25"/>
      <c r="C213" s="59"/>
      <c r="D213" s="25"/>
      <c r="E213" s="25"/>
      <c r="F213" s="58"/>
      <c r="J213" s="50"/>
    </row>
    <row r="214" spans="1:10" ht="14.5">
      <c r="A214" s="25"/>
      <c r="B214" s="25"/>
      <c r="C214" s="59"/>
      <c r="D214" s="25"/>
      <c r="E214" s="25"/>
      <c r="F214" s="58"/>
      <c r="J214" s="50"/>
    </row>
    <row r="215" spans="1:10" ht="14.5">
      <c r="A215" s="25"/>
      <c r="B215" s="25"/>
      <c r="C215" s="59"/>
      <c r="D215" s="25"/>
      <c r="E215" s="25"/>
      <c r="F215" s="58"/>
      <c r="J215" s="50"/>
    </row>
    <row r="216" spans="1:10" ht="14.5">
      <c r="A216" s="25"/>
      <c r="B216" s="25"/>
      <c r="C216" s="59"/>
      <c r="D216" s="25"/>
      <c r="E216" s="25"/>
      <c r="F216" s="58"/>
      <c r="J216" s="50"/>
    </row>
    <row r="217" spans="1:10" ht="14.5">
      <c r="A217" s="25"/>
      <c r="B217" s="25"/>
      <c r="C217" s="59"/>
      <c r="D217" s="25"/>
      <c r="E217" s="25"/>
      <c r="F217" s="58"/>
      <c r="J217" s="50"/>
    </row>
    <row r="218" spans="1:10" ht="14.5">
      <c r="A218" s="25"/>
      <c r="B218" s="25"/>
      <c r="C218" s="59"/>
      <c r="D218" s="25"/>
      <c r="E218" s="25"/>
      <c r="F218" s="58"/>
      <c r="J218" s="50"/>
    </row>
    <row r="219" spans="1:10" ht="14.5">
      <c r="A219" s="25"/>
      <c r="B219" s="25"/>
      <c r="C219" s="59"/>
      <c r="D219" s="25"/>
      <c r="E219" s="25"/>
      <c r="F219" s="58"/>
      <c r="J219" s="50"/>
    </row>
    <row r="220" spans="1:10" ht="14.5">
      <c r="A220" s="25"/>
      <c r="B220" s="25"/>
      <c r="C220" s="59"/>
      <c r="D220" s="25"/>
      <c r="E220" s="25"/>
      <c r="F220" s="58"/>
      <c r="J220" s="50"/>
    </row>
    <row r="221" spans="1:10" ht="14.5">
      <c r="A221" s="25"/>
      <c r="B221" s="25"/>
      <c r="C221" s="59"/>
      <c r="D221" s="25"/>
      <c r="E221" s="25"/>
      <c r="F221" s="58"/>
      <c r="J221" s="50"/>
    </row>
    <row r="222" spans="1:10" ht="14.5">
      <c r="A222" s="25"/>
      <c r="B222" s="25"/>
      <c r="C222" s="59"/>
      <c r="D222" s="25"/>
      <c r="E222" s="25"/>
      <c r="F222" s="58"/>
      <c r="J222" s="50"/>
    </row>
    <row r="223" spans="1:10" ht="14.5">
      <c r="A223" s="25"/>
      <c r="B223" s="25"/>
      <c r="C223" s="59"/>
      <c r="D223" s="25"/>
      <c r="E223" s="25"/>
      <c r="F223" s="58"/>
      <c r="J223" s="50"/>
    </row>
    <row r="224" spans="1:10" ht="14.5">
      <c r="A224" s="25"/>
      <c r="B224" s="25"/>
      <c r="C224" s="59"/>
      <c r="D224" s="25"/>
      <c r="E224" s="25"/>
      <c r="F224" s="58"/>
      <c r="J224" s="50"/>
    </row>
    <row r="225" spans="1:10" ht="14.5">
      <c r="A225" s="25"/>
      <c r="B225" s="25"/>
      <c r="C225" s="59"/>
      <c r="D225" s="25"/>
      <c r="E225" s="25"/>
      <c r="F225" s="58"/>
      <c r="J225" s="50"/>
    </row>
    <row r="226" spans="1:10" ht="14.5">
      <c r="A226" s="25"/>
      <c r="B226" s="25"/>
      <c r="C226" s="59"/>
      <c r="D226" s="25"/>
      <c r="E226" s="25"/>
      <c r="F226" s="58"/>
      <c r="J226" s="50"/>
    </row>
    <row r="227" spans="1:10" ht="14.5">
      <c r="A227" s="25"/>
      <c r="B227" s="25"/>
      <c r="C227" s="59"/>
      <c r="D227" s="25"/>
      <c r="E227" s="25"/>
      <c r="F227" s="58"/>
      <c r="J227" s="50"/>
    </row>
    <row r="228" spans="1:10" ht="14.5">
      <c r="A228" s="25"/>
      <c r="B228" s="25"/>
      <c r="C228" s="59"/>
      <c r="D228" s="25"/>
      <c r="E228" s="25"/>
      <c r="F228" s="58"/>
      <c r="J228" s="50"/>
    </row>
    <row r="229" spans="1:10" ht="14.5">
      <c r="A229" s="25"/>
      <c r="B229" s="25"/>
      <c r="C229" s="59"/>
      <c r="D229" s="25"/>
      <c r="E229" s="25"/>
      <c r="F229" s="58"/>
      <c r="J229" s="50"/>
    </row>
    <row r="230" spans="1:10" ht="14.5">
      <c r="A230" s="25"/>
      <c r="B230" s="25"/>
      <c r="C230" s="59"/>
      <c r="D230" s="25"/>
      <c r="E230" s="25"/>
      <c r="F230" s="58"/>
      <c r="J230" s="50"/>
    </row>
    <row r="231" spans="1:10" ht="14.5">
      <c r="A231" s="25"/>
      <c r="B231" s="25"/>
      <c r="C231" s="59"/>
      <c r="D231" s="25"/>
      <c r="E231" s="25"/>
      <c r="F231" s="58"/>
      <c r="J231" s="50"/>
    </row>
    <row r="232" spans="1:10" ht="14.5">
      <c r="A232" s="25"/>
      <c r="B232" s="25"/>
      <c r="C232" s="59"/>
      <c r="D232" s="25"/>
      <c r="E232" s="25"/>
      <c r="F232" s="58"/>
      <c r="J232" s="50"/>
    </row>
    <row r="233" spans="1:10" ht="14.5">
      <c r="A233" s="25"/>
      <c r="B233" s="25"/>
      <c r="C233" s="59"/>
      <c r="D233" s="25"/>
      <c r="E233" s="25"/>
      <c r="F233" s="58"/>
      <c r="J233" s="50"/>
    </row>
    <row r="234" spans="1:10" ht="14.5">
      <c r="A234" s="25"/>
      <c r="B234" s="25"/>
      <c r="C234" s="59"/>
      <c r="D234" s="25"/>
      <c r="E234" s="25"/>
      <c r="F234" s="58"/>
      <c r="J234" s="50"/>
    </row>
    <row r="235" spans="1:10" ht="14.5">
      <c r="A235" s="25"/>
      <c r="B235" s="25"/>
      <c r="C235" s="59"/>
      <c r="D235" s="25"/>
      <c r="E235" s="25"/>
      <c r="F235" s="58"/>
      <c r="J235" s="50"/>
    </row>
    <row r="236" spans="1:10" ht="14.5">
      <c r="A236" s="25"/>
      <c r="B236" s="25"/>
      <c r="C236" s="59"/>
      <c r="D236" s="25"/>
      <c r="E236" s="25"/>
      <c r="F236" s="58"/>
      <c r="J236" s="50"/>
    </row>
    <row r="237" spans="1:10" ht="14.5">
      <c r="A237" s="25"/>
      <c r="B237" s="25"/>
      <c r="C237" s="59"/>
      <c r="D237" s="25"/>
      <c r="E237" s="25"/>
      <c r="F237" s="58"/>
      <c r="J237" s="50"/>
    </row>
    <row r="238" spans="1:10" ht="14.5">
      <c r="A238" s="25"/>
      <c r="B238" s="25"/>
      <c r="C238" s="59"/>
      <c r="D238" s="25"/>
      <c r="E238" s="25"/>
      <c r="F238" s="58"/>
      <c r="J238" s="50"/>
    </row>
    <row r="239" spans="1:10" ht="14.5">
      <c r="A239" s="25"/>
      <c r="B239" s="25"/>
      <c r="C239" s="59"/>
      <c r="D239" s="25"/>
      <c r="E239" s="25"/>
      <c r="F239" s="58"/>
      <c r="J239" s="50"/>
    </row>
    <row r="240" spans="1:10" ht="14.5">
      <c r="A240" s="25"/>
      <c r="B240" s="25"/>
      <c r="C240" s="59"/>
      <c r="D240" s="25"/>
      <c r="E240" s="25"/>
      <c r="F240" s="58"/>
      <c r="J240" s="50"/>
    </row>
    <row r="241" spans="1:10" ht="14.5">
      <c r="A241" s="25"/>
      <c r="B241" s="25"/>
      <c r="C241" s="59"/>
      <c r="D241" s="25"/>
      <c r="E241" s="25"/>
      <c r="F241" s="58"/>
      <c r="J241" s="50"/>
    </row>
    <row r="242" spans="1:10" ht="14.5">
      <c r="A242" s="25"/>
      <c r="B242" s="25"/>
      <c r="C242" s="59"/>
      <c r="D242" s="25"/>
      <c r="E242" s="25"/>
      <c r="F242" s="58"/>
      <c r="J242" s="50"/>
    </row>
    <row r="243" spans="1:10" ht="14.5">
      <c r="A243" s="25"/>
      <c r="B243" s="25"/>
      <c r="C243" s="59"/>
      <c r="D243" s="25"/>
      <c r="E243" s="25"/>
      <c r="F243" s="58"/>
      <c r="J243" s="50"/>
    </row>
    <row r="244" spans="1:10" ht="14.5">
      <c r="A244" s="25"/>
      <c r="B244" s="25"/>
      <c r="C244" s="59"/>
      <c r="D244" s="25"/>
      <c r="E244" s="25"/>
      <c r="F244" s="58"/>
      <c r="J244" s="50"/>
    </row>
    <row r="245" spans="1:10" ht="14.5">
      <c r="A245" s="25"/>
      <c r="B245" s="25"/>
      <c r="C245" s="59"/>
      <c r="D245" s="25"/>
      <c r="E245" s="25"/>
      <c r="F245" s="58"/>
      <c r="J245" s="50"/>
    </row>
    <row r="246" spans="1:10" ht="14.5">
      <c r="A246" s="25"/>
      <c r="B246" s="25"/>
      <c r="C246" s="59"/>
      <c r="D246" s="25"/>
      <c r="E246" s="25"/>
      <c r="F246" s="58"/>
      <c r="J246" s="50"/>
    </row>
    <row r="247" spans="1:10" ht="14.5">
      <c r="A247" s="25"/>
      <c r="B247" s="25"/>
      <c r="C247" s="59"/>
      <c r="D247" s="25"/>
      <c r="E247" s="25"/>
      <c r="F247" s="58"/>
      <c r="J247" s="50"/>
    </row>
    <row r="248" spans="1:10" ht="14.5">
      <c r="A248" s="25"/>
      <c r="B248" s="25"/>
      <c r="C248" s="59"/>
      <c r="D248" s="25"/>
      <c r="E248" s="25"/>
      <c r="F248" s="58"/>
      <c r="J248" s="50"/>
    </row>
    <row r="249" spans="1:10" ht="14.5">
      <c r="A249" s="25"/>
      <c r="B249" s="25"/>
      <c r="C249" s="59"/>
      <c r="D249" s="25"/>
      <c r="E249" s="25"/>
      <c r="F249" s="58"/>
      <c r="J249" s="50"/>
    </row>
    <row r="250" spans="1:10" ht="14.5">
      <c r="A250" s="25"/>
      <c r="B250" s="25"/>
      <c r="C250" s="59"/>
      <c r="D250" s="25"/>
      <c r="E250" s="25"/>
      <c r="F250" s="58"/>
      <c r="J250" s="50"/>
    </row>
    <row r="251" spans="1:10" ht="14.5">
      <c r="A251" s="25"/>
      <c r="B251" s="25"/>
      <c r="C251" s="59"/>
      <c r="D251" s="25"/>
      <c r="E251" s="25"/>
      <c r="F251" s="58"/>
      <c r="J251" s="50"/>
    </row>
    <row r="252" spans="1:10" ht="14.5">
      <c r="A252" s="25"/>
      <c r="B252" s="25"/>
      <c r="C252" s="59"/>
      <c r="D252" s="25"/>
      <c r="E252" s="25"/>
      <c r="F252" s="58"/>
      <c r="J252" s="50"/>
    </row>
    <row r="253" spans="1:10" ht="14.5">
      <c r="A253" s="25"/>
      <c r="B253" s="25"/>
      <c r="C253" s="59"/>
      <c r="D253" s="25"/>
      <c r="E253" s="25"/>
      <c r="F253" s="58"/>
      <c r="J253" s="50"/>
    </row>
    <row r="254" spans="1:10" ht="14.5">
      <c r="A254" s="25"/>
      <c r="B254" s="25"/>
      <c r="C254" s="59"/>
      <c r="D254" s="25"/>
      <c r="E254" s="25"/>
      <c r="F254" s="58"/>
      <c r="J254" s="50"/>
    </row>
    <row r="255" spans="1:10" ht="14.5">
      <c r="A255" s="25"/>
      <c r="B255" s="25"/>
      <c r="C255" s="59"/>
      <c r="D255" s="25"/>
      <c r="E255" s="25"/>
      <c r="F255" s="58"/>
      <c r="J255" s="50"/>
    </row>
    <row r="256" spans="1:10" ht="14.5">
      <c r="A256" s="25"/>
      <c r="B256" s="25"/>
      <c r="C256" s="59"/>
      <c r="D256" s="25"/>
      <c r="E256" s="25"/>
      <c r="F256" s="58"/>
      <c r="J256" s="50"/>
    </row>
    <row r="257" spans="1:10" ht="14.5">
      <c r="A257" s="25"/>
      <c r="B257" s="25"/>
      <c r="C257" s="59"/>
      <c r="D257" s="25"/>
      <c r="E257" s="25"/>
      <c r="F257" s="58"/>
      <c r="J257" s="50"/>
    </row>
    <row r="258" spans="1:10" ht="14.5">
      <c r="A258" s="25"/>
      <c r="B258" s="25"/>
      <c r="C258" s="59"/>
      <c r="D258" s="25"/>
      <c r="E258" s="25"/>
      <c r="F258" s="58"/>
      <c r="J258" s="50"/>
    </row>
    <row r="259" spans="1:10" ht="14.5">
      <c r="A259" s="25"/>
      <c r="B259" s="25"/>
      <c r="C259" s="59"/>
      <c r="D259" s="25"/>
      <c r="E259" s="25"/>
      <c r="F259" s="58"/>
      <c r="J259" s="50"/>
    </row>
    <row r="260" spans="1:10" ht="14.5">
      <c r="A260" s="25"/>
      <c r="B260" s="25"/>
      <c r="C260" s="59"/>
      <c r="D260" s="25"/>
      <c r="E260" s="25"/>
      <c r="F260" s="58"/>
      <c r="J260" s="50"/>
    </row>
    <row r="261" spans="1:10" ht="14.5">
      <c r="A261" s="25"/>
      <c r="B261" s="25"/>
      <c r="C261" s="59"/>
      <c r="D261" s="25"/>
      <c r="E261" s="25"/>
      <c r="F261" s="58"/>
      <c r="J261" s="50"/>
    </row>
    <row r="262" spans="1:10" ht="14.5">
      <c r="A262" s="25"/>
      <c r="B262" s="25"/>
      <c r="C262" s="59"/>
      <c r="D262" s="25"/>
      <c r="E262" s="25"/>
      <c r="F262" s="58"/>
      <c r="J262" s="50"/>
    </row>
    <row r="263" spans="1:10" ht="14.5">
      <c r="A263" s="25"/>
      <c r="B263" s="25"/>
      <c r="C263" s="59"/>
      <c r="D263" s="25"/>
      <c r="E263" s="25"/>
      <c r="F263" s="58"/>
      <c r="J263" s="50"/>
    </row>
    <row r="264" spans="1:10" ht="14.5">
      <c r="A264" s="25"/>
      <c r="B264" s="25"/>
      <c r="C264" s="59"/>
      <c r="D264" s="25"/>
      <c r="E264" s="25"/>
      <c r="F264" s="58"/>
      <c r="J264" s="50"/>
    </row>
    <row r="265" spans="1:10" ht="14.5">
      <c r="A265" s="25"/>
      <c r="B265" s="25"/>
      <c r="C265" s="59"/>
      <c r="D265" s="25"/>
      <c r="E265" s="25"/>
      <c r="F265" s="58"/>
      <c r="J265" s="50"/>
    </row>
    <row r="266" spans="1:10" ht="14.5">
      <c r="A266" s="25"/>
      <c r="B266" s="25"/>
      <c r="C266" s="59"/>
      <c r="D266" s="25"/>
      <c r="E266" s="25"/>
      <c r="F266" s="58"/>
      <c r="J266" s="50"/>
    </row>
    <row r="267" spans="1:10" ht="14.5">
      <c r="A267" s="25"/>
      <c r="B267" s="25"/>
      <c r="C267" s="59"/>
      <c r="D267" s="25"/>
      <c r="E267" s="25"/>
      <c r="F267" s="58"/>
      <c r="J267" s="50"/>
    </row>
    <row r="268" spans="1:10" ht="14.5">
      <c r="A268" s="25"/>
      <c r="B268" s="25"/>
      <c r="C268" s="59"/>
      <c r="D268" s="25"/>
      <c r="E268" s="25"/>
      <c r="F268" s="58"/>
      <c r="J268" s="50"/>
    </row>
    <row r="269" spans="1:10" ht="14.5">
      <c r="A269" s="25"/>
      <c r="B269" s="25"/>
      <c r="C269" s="59"/>
      <c r="D269" s="25"/>
      <c r="E269" s="25"/>
      <c r="F269" s="58"/>
      <c r="J269" s="50"/>
    </row>
    <row r="270" spans="1:10" ht="14.5">
      <c r="A270" s="25"/>
      <c r="B270" s="25"/>
      <c r="C270" s="59"/>
      <c r="D270" s="25"/>
      <c r="E270" s="25"/>
      <c r="F270" s="58"/>
      <c r="J270" s="50"/>
    </row>
    <row r="271" spans="1:10" ht="14.5">
      <c r="A271" s="25"/>
      <c r="B271" s="25"/>
      <c r="C271" s="59"/>
      <c r="D271" s="25"/>
      <c r="E271" s="25"/>
      <c r="F271" s="58"/>
      <c r="J271" s="50"/>
    </row>
    <row r="272" spans="1:10" ht="14.5">
      <c r="A272" s="25"/>
      <c r="B272" s="25"/>
      <c r="C272" s="59"/>
      <c r="D272" s="25"/>
      <c r="E272" s="25"/>
      <c r="F272" s="58"/>
      <c r="J272" s="50"/>
    </row>
    <row r="273" spans="1:10" ht="14.5">
      <c r="A273" s="25"/>
      <c r="B273" s="25"/>
      <c r="C273" s="59"/>
      <c r="D273" s="25"/>
      <c r="E273" s="25"/>
      <c r="F273" s="58"/>
      <c r="J273" s="50"/>
    </row>
    <row r="274" spans="1:10" ht="14.5">
      <c r="A274" s="25"/>
      <c r="B274" s="25"/>
      <c r="C274" s="59"/>
      <c r="D274" s="25"/>
      <c r="E274" s="25"/>
      <c r="F274" s="58"/>
      <c r="J274" s="50"/>
    </row>
    <row r="275" spans="1:10" ht="14.5">
      <c r="A275" s="25"/>
      <c r="B275" s="25"/>
      <c r="C275" s="59"/>
      <c r="D275" s="25"/>
      <c r="E275" s="25"/>
      <c r="F275" s="58"/>
      <c r="J275" s="50"/>
    </row>
    <row r="276" spans="1:10" ht="14.5">
      <c r="A276" s="25"/>
      <c r="B276" s="25"/>
      <c r="C276" s="59"/>
      <c r="D276" s="25"/>
      <c r="E276" s="25"/>
      <c r="F276" s="58"/>
      <c r="J276" s="50"/>
    </row>
    <row r="277" spans="1:10" ht="14.5">
      <c r="A277" s="25"/>
      <c r="B277" s="25"/>
      <c r="C277" s="59"/>
      <c r="D277" s="25"/>
      <c r="E277" s="25"/>
      <c r="F277" s="58"/>
      <c r="J277" s="50"/>
    </row>
    <row r="278" spans="1:10" ht="14.5">
      <c r="A278" s="25"/>
      <c r="B278" s="25"/>
      <c r="C278" s="59"/>
      <c r="D278" s="25"/>
      <c r="E278" s="25"/>
      <c r="F278" s="58"/>
      <c r="J278" s="50"/>
    </row>
    <row r="279" spans="1:10" ht="14.5">
      <c r="A279" s="25"/>
      <c r="B279" s="25"/>
      <c r="C279" s="59"/>
      <c r="D279" s="25"/>
      <c r="E279" s="25"/>
      <c r="F279" s="58"/>
      <c r="J279" s="50"/>
    </row>
    <row r="280" spans="1:10" ht="14.5">
      <c r="A280" s="25"/>
      <c r="B280" s="25"/>
      <c r="C280" s="59"/>
      <c r="D280" s="25"/>
      <c r="E280" s="25"/>
      <c r="F280" s="58"/>
      <c r="J280" s="50"/>
    </row>
    <row r="281" spans="1:10" ht="14.5">
      <c r="A281" s="25"/>
      <c r="B281" s="25"/>
      <c r="C281" s="59"/>
      <c r="D281" s="25"/>
      <c r="E281" s="25"/>
      <c r="F281" s="58"/>
      <c r="J281" s="50"/>
    </row>
    <row r="282" spans="1:10" ht="14.5">
      <c r="A282" s="25"/>
      <c r="B282" s="25"/>
      <c r="C282" s="59"/>
      <c r="D282" s="25"/>
      <c r="E282" s="25"/>
      <c r="F282" s="58"/>
      <c r="J282" s="50"/>
    </row>
    <row r="283" spans="1:10" ht="14.5">
      <c r="A283" s="25"/>
      <c r="B283" s="25"/>
      <c r="C283" s="59"/>
      <c r="D283" s="25"/>
      <c r="E283" s="25"/>
      <c r="F283" s="58"/>
      <c r="J283" s="50"/>
    </row>
    <row r="284" spans="1:10" ht="14.5">
      <c r="A284" s="25"/>
      <c r="B284" s="25"/>
      <c r="C284" s="59"/>
      <c r="D284" s="25"/>
      <c r="E284" s="25"/>
      <c r="F284" s="58"/>
      <c r="J284" s="50"/>
    </row>
    <row r="285" spans="1:10" ht="14.5">
      <c r="A285" s="25"/>
      <c r="B285" s="25"/>
      <c r="C285" s="59"/>
      <c r="D285" s="25"/>
      <c r="E285" s="25"/>
      <c r="F285" s="58"/>
      <c r="J285" s="50"/>
    </row>
    <row r="286" spans="1:10" ht="14.5">
      <c r="A286" s="25"/>
      <c r="B286" s="25"/>
      <c r="C286" s="59"/>
      <c r="D286" s="25"/>
      <c r="E286" s="25"/>
      <c r="F286" s="58"/>
      <c r="J286" s="50"/>
    </row>
    <row r="287" spans="1:10" ht="14.5">
      <c r="A287" s="25"/>
      <c r="B287" s="25"/>
      <c r="C287" s="59"/>
      <c r="D287" s="25"/>
      <c r="E287" s="25"/>
      <c r="F287" s="58"/>
      <c r="J287" s="50"/>
    </row>
    <row r="288" spans="1:10" ht="14.5">
      <c r="A288" s="25"/>
      <c r="B288" s="25"/>
      <c r="C288" s="59"/>
      <c r="D288" s="25"/>
      <c r="E288" s="25"/>
      <c r="F288" s="58"/>
      <c r="J288" s="50"/>
    </row>
    <row r="289" spans="1:10" ht="14.5">
      <c r="A289" s="25"/>
      <c r="B289" s="25"/>
      <c r="C289" s="59"/>
      <c r="D289" s="25"/>
      <c r="E289" s="25"/>
      <c r="F289" s="58"/>
      <c r="J289" s="50"/>
    </row>
    <row r="290" spans="1:10" ht="14.5">
      <c r="A290" s="25"/>
      <c r="B290" s="25"/>
      <c r="C290" s="59"/>
      <c r="D290" s="25"/>
      <c r="E290" s="25"/>
      <c r="F290" s="58"/>
      <c r="J290" s="50"/>
    </row>
    <row r="291" spans="1:10" ht="14.5">
      <c r="A291" s="25"/>
      <c r="B291" s="25"/>
      <c r="C291" s="59"/>
      <c r="D291" s="25"/>
      <c r="E291" s="25"/>
      <c r="F291" s="58"/>
      <c r="J291" s="50"/>
    </row>
    <row r="292" spans="1:10" ht="14.5">
      <c r="A292" s="25"/>
      <c r="B292" s="25"/>
      <c r="C292" s="59"/>
      <c r="D292" s="25"/>
      <c r="E292" s="25"/>
      <c r="F292" s="58"/>
      <c r="J292" s="50"/>
    </row>
    <row r="293" spans="1:10" ht="14.5">
      <c r="A293" s="25"/>
      <c r="B293" s="25"/>
      <c r="C293" s="59"/>
      <c r="D293" s="25"/>
      <c r="E293" s="25"/>
      <c r="F293" s="58"/>
      <c r="J293" s="50"/>
    </row>
    <row r="294" spans="1:10" ht="14.5">
      <c r="A294" s="25"/>
      <c r="B294" s="25"/>
      <c r="C294" s="59"/>
      <c r="D294" s="25"/>
      <c r="E294" s="25"/>
      <c r="F294" s="58"/>
      <c r="J294" s="50"/>
    </row>
    <row r="295" spans="1:10" ht="14.5">
      <c r="A295" s="25"/>
      <c r="B295" s="25"/>
      <c r="C295" s="59"/>
      <c r="D295" s="25"/>
      <c r="E295" s="25"/>
      <c r="F295" s="58"/>
      <c r="J295" s="50"/>
    </row>
    <row r="296" spans="1:10" ht="14.5">
      <c r="A296" s="25"/>
      <c r="B296" s="25"/>
      <c r="C296" s="59"/>
      <c r="D296" s="25"/>
      <c r="E296" s="25"/>
      <c r="F296" s="58"/>
      <c r="J296" s="50"/>
    </row>
    <row r="297" spans="1:10" ht="14.5">
      <c r="A297" s="25"/>
      <c r="B297" s="25"/>
      <c r="C297" s="59"/>
      <c r="D297" s="25"/>
      <c r="E297" s="25"/>
      <c r="F297" s="58"/>
      <c r="J297" s="50"/>
    </row>
    <row r="298" spans="1:10" ht="14.5">
      <c r="A298" s="25"/>
      <c r="B298" s="25"/>
      <c r="C298" s="59"/>
      <c r="D298" s="25"/>
      <c r="E298" s="25"/>
      <c r="F298" s="58"/>
      <c r="J298" s="50"/>
    </row>
    <row r="299" spans="1:10" ht="14.5">
      <c r="A299" s="25"/>
      <c r="B299" s="25"/>
      <c r="C299" s="59"/>
      <c r="D299" s="25"/>
      <c r="E299" s="25"/>
      <c r="F299" s="58"/>
      <c r="J299" s="50"/>
    </row>
    <row r="300" spans="1:10" ht="14.5">
      <c r="A300" s="25"/>
      <c r="B300" s="25"/>
      <c r="C300" s="59"/>
      <c r="D300" s="25"/>
      <c r="E300" s="25"/>
      <c r="F300" s="58"/>
      <c r="J300" s="50"/>
    </row>
    <row r="301" spans="1:10" ht="14.5">
      <c r="A301" s="25"/>
      <c r="B301" s="25"/>
      <c r="C301" s="59"/>
      <c r="D301" s="25"/>
      <c r="E301" s="25"/>
      <c r="F301" s="58"/>
      <c r="J301" s="50"/>
    </row>
    <row r="302" spans="1:10" ht="14.5">
      <c r="A302" s="25"/>
      <c r="B302" s="25"/>
      <c r="C302" s="59"/>
      <c r="D302" s="25"/>
      <c r="E302" s="25"/>
      <c r="F302" s="58"/>
      <c r="J302" s="50"/>
    </row>
    <row r="303" spans="1:10" ht="14.5">
      <c r="A303" s="25"/>
      <c r="B303" s="25"/>
      <c r="C303" s="59"/>
      <c r="D303" s="25"/>
      <c r="E303" s="25"/>
      <c r="F303" s="58"/>
      <c r="J303" s="50"/>
    </row>
    <row r="304" spans="1:10" ht="14.5">
      <c r="A304" s="25"/>
      <c r="B304" s="25"/>
      <c r="C304" s="59"/>
      <c r="D304" s="25"/>
      <c r="E304" s="25"/>
      <c r="F304" s="58"/>
      <c r="J304" s="50"/>
    </row>
    <row r="305" spans="1:10" ht="14.5">
      <c r="A305" s="25"/>
      <c r="B305" s="25"/>
      <c r="C305" s="59"/>
      <c r="D305" s="25"/>
      <c r="E305" s="25"/>
      <c r="F305" s="58"/>
      <c r="J305" s="50"/>
    </row>
    <row r="306" spans="1:10" ht="14.5">
      <c r="A306" s="25"/>
      <c r="B306" s="25"/>
      <c r="C306" s="59"/>
      <c r="D306" s="25"/>
      <c r="E306" s="25"/>
      <c r="F306" s="58"/>
      <c r="J306" s="50"/>
    </row>
    <row r="307" spans="1:10" ht="14.5">
      <c r="A307" s="25"/>
      <c r="B307" s="25"/>
      <c r="C307" s="59"/>
      <c r="D307" s="25"/>
      <c r="E307" s="25"/>
      <c r="F307" s="58"/>
      <c r="J307" s="50"/>
    </row>
    <row r="308" spans="1:10" ht="14.5">
      <c r="A308" s="25"/>
      <c r="B308" s="25"/>
      <c r="C308" s="59"/>
      <c r="D308" s="25"/>
      <c r="E308" s="25"/>
      <c r="F308" s="58"/>
      <c r="J308" s="50"/>
    </row>
    <row r="309" spans="1:10" ht="14.5">
      <c r="A309" s="25"/>
      <c r="B309" s="25"/>
      <c r="C309" s="59"/>
      <c r="D309" s="25"/>
      <c r="E309" s="25"/>
      <c r="F309" s="58"/>
      <c r="J309" s="50"/>
    </row>
    <row r="310" spans="1:10" ht="14.5">
      <c r="A310" s="25"/>
      <c r="B310" s="25"/>
      <c r="C310" s="59"/>
      <c r="D310" s="25"/>
      <c r="E310" s="25"/>
      <c r="F310" s="58"/>
      <c r="J310" s="50"/>
    </row>
    <row r="311" spans="1:10" ht="14.5">
      <c r="A311" s="25"/>
      <c r="B311" s="25"/>
      <c r="C311" s="59"/>
      <c r="D311" s="25"/>
      <c r="E311" s="25"/>
      <c r="F311" s="58"/>
      <c r="J311" s="50"/>
    </row>
    <row r="312" spans="1:10" ht="14.5">
      <c r="A312" s="25"/>
      <c r="B312" s="25"/>
      <c r="C312" s="59"/>
      <c r="D312" s="25"/>
      <c r="E312" s="25"/>
      <c r="F312" s="58"/>
      <c r="J312" s="50"/>
    </row>
    <row r="313" spans="1:10" ht="14.5">
      <c r="A313" s="25"/>
      <c r="B313" s="25"/>
      <c r="C313" s="59"/>
      <c r="D313" s="25"/>
      <c r="E313" s="25"/>
      <c r="F313" s="58"/>
      <c r="J313" s="50"/>
    </row>
    <row r="314" spans="1:10" ht="14.5">
      <c r="A314" s="25"/>
      <c r="B314" s="25"/>
      <c r="C314" s="59"/>
      <c r="D314" s="25"/>
      <c r="E314" s="25"/>
      <c r="F314" s="58"/>
      <c r="J314" s="50"/>
    </row>
    <row r="315" spans="1:10" ht="14.5">
      <c r="A315" s="25"/>
      <c r="B315" s="25"/>
      <c r="C315" s="59"/>
      <c r="D315" s="25"/>
      <c r="E315" s="25"/>
      <c r="F315" s="58"/>
      <c r="J315" s="50"/>
    </row>
    <row r="316" spans="1:10" ht="14.5">
      <c r="A316" s="25"/>
      <c r="B316" s="25"/>
      <c r="C316" s="59"/>
      <c r="D316" s="25"/>
      <c r="E316" s="25"/>
      <c r="F316" s="58"/>
      <c r="J316" s="50"/>
    </row>
    <row r="317" spans="1:10" ht="14.5">
      <c r="A317" s="25"/>
      <c r="B317" s="25"/>
      <c r="C317" s="59"/>
      <c r="D317" s="25"/>
      <c r="E317" s="25"/>
      <c r="F317" s="58"/>
      <c r="J317" s="50"/>
    </row>
    <row r="318" spans="1:10" ht="14.5">
      <c r="A318" s="25"/>
      <c r="B318" s="25"/>
      <c r="C318" s="59"/>
      <c r="D318" s="25"/>
      <c r="E318" s="25"/>
      <c r="F318" s="58"/>
      <c r="J318" s="50"/>
    </row>
    <row r="319" spans="1:10" ht="14.5">
      <c r="A319" s="25"/>
      <c r="B319" s="25"/>
      <c r="C319" s="59"/>
      <c r="D319" s="25"/>
      <c r="E319" s="25"/>
      <c r="F319" s="58"/>
      <c r="J319" s="50"/>
    </row>
    <row r="320" spans="1:10" ht="14.5">
      <c r="A320" s="25"/>
      <c r="B320" s="25"/>
      <c r="C320" s="59"/>
      <c r="D320" s="25"/>
      <c r="E320" s="25"/>
      <c r="F320" s="58"/>
      <c r="J320" s="50"/>
    </row>
    <row r="321" spans="1:10" ht="14.5">
      <c r="A321" s="25"/>
      <c r="B321" s="25"/>
      <c r="C321" s="59"/>
      <c r="D321" s="25"/>
      <c r="E321" s="25"/>
      <c r="F321" s="58"/>
      <c r="J321" s="50"/>
    </row>
    <row r="322" spans="1:10" ht="14.5">
      <c r="A322" s="25"/>
      <c r="B322" s="25"/>
      <c r="C322" s="59"/>
      <c r="D322" s="25"/>
      <c r="E322" s="25"/>
      <c r="F322" s="58"/>
      <c r="J322" s="50"/>
    </row>
    <row r="323" spans="1:10" ht="14.5">
      <c r="A323" s="25"/>
      <c r="B323" s="25"/>
      <c r="C323" s="59"/>
      <c r="D323" s="25"/>
      <c r="E323" s="25"/>
      <c r="F323" s="58"/>
      <c r="J323" s="50"/>
    </row>
    <row r="324" spans="1:10" ht="14.5">
      <c r="A324" s="25"/>
      <c r="B324" s="25"/>
      <c r="C324" s="59"/>
      <c r="D324" s="25"/>
      <c r="E324" s="25"/>
      <c r="F324" s="58"/>
      <c r="J324" s="50"/>
    </row>
    <row r="325" spans="1:10" ht="14.5">
      <c r="A325" s="25"/>
      <c r="B325" s="25"/>
      <c r="C325" s="59"/>
      <c r="D325" s="25"/>
      <c r="E325" s="25"/>
      <c r="F325" s="58"/>
      <c r="J325" s="50"/>
    </row>
    <row r="326" spans="1:10" ht="14.5">
      <c r="A326" s="25"/>
      <c r="B326" s="25"/>
      <c r="C326" s="59"/>
      <c r="D326" s="25"/>
      <c r="E326" s="25"/>
      <c r="F326" s="58"/>
      <c r="J326" s="50"/>
    </row>
    <row r="327" spans="1:10" ht="14.5">
      <c r="A327" s="25"/>
      <c r="B327" s="25"/>
      <c r="C327" s="59"/>
      <c r="D327" s="25"/>
      <c r="E327" s="25"/>
      <c r="F327" s="58"/>
      <c r="J327" s="50"/>
    </row>
    <row r="328" spans="1:10" ht="14.5">
      <c r="A328" s="25"/>
      <c r="B328" s="25"/>
      <c r="C328" s="59"/>
      <c r="D328" s="25"/>
      <c r="E328" s="25"/>
      <c r="F328" s="58"/>
      <c r="J328" s="50"/>
    </row>
    <row r="329" spans="1:10" ht="14.5">
      <c r="A329" s="25"/>
      <c r="B329" s="25"/>
      <c r="C329" s="59"/>
      <c r="D329" s="25"/>
      <c r="E329" s="25"/>
      <c r="F329" s="58"/>
      <c r="J329" s="50"/>
    </row>
    <row r="330" spans="1:10" ht="14.5">
      <c r="A330" s="25"/>
      <c r="B330" s="25"/>
      <c r="C330" s="59"/>
      <c r="D330" s="25"/>
      <c r="E330" s="25"/>
      <c r="F330" s="58"/>
      <c r="J330" s="50"/>
    </row>
    <row r="331" spans="1:10" ht="14.5">
      <c r="A331" s="25"/>
      <c r="B331" s="25"/>
      <c r="C331" s="59"/>
      <c r="D331" s="25"/>
      <c r="E331" s="25"/>
      <c r="F331" s="58"/>
      <c r="J331" s="50"/>
    </row>
    <row r="332" spans="1:10" ht="14.5">
      <c r="A332" s="25"/>
      <c r="B332" s="25"/>
      <c r="C332" s="59"/>
      <c r="D332" s="25"/>
      <c r="E332" s="25"/>
      <c r="F332" s="58"/>
      <c r="J332" s="50"/>
    </row>
    <row r="333" spans="1:10" ht="14.5">
      <c r="A333" s="25"/>
      <c r="B333" s="25"/>
      <c r="C333" s="59"/>
      <c r="D333" s="25"/>
      <c r="E333" s="25"/>
      <c r="F333" s="58"/>
      <c r="J333" s="50"/>
    </row>
    <row r="334" spans="1:10" ht="14.5">
      <c r="A334" s="25"/>
      <c r="B334" s="25"/>
      <c r="C334" s="59"/>
      <c r="D334" s="25"/>
      <c r="E334" s="25"/>
      <c r="F334" s="58"/>
      <c r="J334" s="50"/>
    </row>
    <row r="335" spans="1:10" ht="14.5">
      <c r="A335" s="25"/>
      <c r="B335" s="25"/>
      <c r="C335" s="59"/>
      <c r="D335" s="25"/>
      <c r="E335" s="25"/>
      <c r="F335" s="58"/>
      <c r="J335" s="50"/>
    </row>
    <row r="336" spans="1:10" ht="14.5">
      <c r="A336" s="25"/>
      <c r="B336" s="25"/>
      <c r="C336" s="59"/>
      <c r="D336" s="25"/>
      <c r="E336" s="25"/>
      <c r="F336" s="58"/>
      <c r="J336" s="50"/>
    </row>
    <row r="337" spans="1:10" ht="14.5">
      <c r="A337" s="25"/>
      <c r="B337" s="25"/>
      <c r="C337" s="59"/>
      <c r="D337" s="25"/>
      <c r="E337" s="25"/>
      <c r="F337" s="58"/>
      <c r="J337" s="50"/>
    </row>
    <row r="338" spans="1:10" ht="14.5">
      <c r="A338" s="25"/>
      <c r="B338" s="25"/>
      <c r="C338" s="59"/>
      <c r="D338" s="25"/>
      <c r="E338" s="25"/>
      <c r="F338" s="58"/>
      <c r="J338" s="50"/>
    </row>
    <row r="339" spans="1:10" ht="14.5">
      <c r="A339" s="25"/>
      <c r="B339" s="25"/>
      <c r="C339" s="59"/>
      <c r="D339" s="25"/>
      <c r="E339" s="25"/>
      <c r="F339" s="58"/>
      <c r="J339" s="50"/>
    </row>
    <row r="340" spans="1:10" ht="14.5">
      <c r="A340" s="25"/>
      <c r="B340" s="25"/>
      <c r="C340" s="59"/>
      <c r="D340" s="25"/>
      <c r="E340" s="25"/>
      <c r="F340" s="58"/>
      <c r="J340" s="50"/>
    </row>
    <row r="341" spans="1:10" ht="14.5">
      <c r="A341" s="25"/>
      <c r="B341" s="25"/>
      <c r="C341" s="59"/>
      <c r="D341" s="25"/>
      <c r="E341" s="25"/>
      <c r="F341" s="58"/>
      <c r="J341" s="50"/>
    </row>
    <row r="342" spans="1:10" ht="14.5">
      <c r="A342" s="25"/>
      <c r="B342" s="25"/>
      <c r="C342" s="59"/>
      <c r="D342" s="25"/>
      <c r="E342" s="25"/>
      <c r="F342" s="58"/>
      <c r="J342" s="50"/>
    </row>
    <row r="343" spans="1:10" ht="14.5">
      <c r="A343" s="25"/>
      <c r="B343" s="25"/>
      <c r="C343" s="59"/>
      <c r="D343" s="25"/>
      <c r="E343" s="25"/>
      <c r="F343" s="58"/>
      <c r="J343" s="50"/>
    </row>
    <row r="344" spans="1:10" ht="14.5">
      <c r="A344" s="25"/>
      <c r="B344" s="25"/>
      <c r="C344" s="59"/>
      <c r="D344" s="25"/>
      <c r="E344" s="25"/>
      <c r="F344" s="58"/>
      <c r="J344" s="50"/>
    </row>
    <row r="345" spans="1:10" ht="14.5">
      <c r="A345" s="25"/>
      <c r="B345" s="25"/>
      <c r="C345" s="59"/>
      <c r="D345" s="25"/>
      <c r="E345" s="25"/>
      <c r="F345" s="58"/>
      <c r="J345" s="50"/>
    </row>
    <row r="346" spans="1:10" ht="14.5">
      <c r="A346" s="25"/>
      <c r="B346" s="25"/>
      <c r="C346" s="59"/>
      <c r="D346" s="25"/>
      <c r="E346" s="25"/>
      <c r="F346" s="58"/>
      <c r="J346" s="50"/>
    </row>
    <row r="347" spans="1:10" ht="14.5">
      <c r="A347" s="25"/>
      <c r="B347" s="25"/>
      <c r="C347" s="59"/>
      <c r="D347" s="25"/>
      <c r="E347" s="25"/>
      <c r="F347" s="58"/>
      <c r="J347" s="50"/>
    </row>
    <row r="348" spans="1:10" ht="14.5">
      <c r="A348" s="25"/>
      <c r="B348" s="25"/>
      <c r="C348" s="59"/>
      <c r="D348" s="25"/>
      <c r="E348" s="25"/>
      <c r="F348" s="58"/>
      <c r="J348" s="50"/>
    </row>
    <row r="349" spans="1:10" ht="14.5">
      <c r="A349" s="25"/>
      <c r="B349" s="25"/>
      <c r="C349" s="59"/>
      <c r="D349" s="25"/>
      <c r="E349" s="25"/>
      <c r="F349" s="58"/>
      <c r="J349" s="50"/>
    </row>
    <row r="350" spans="1:10" ht="14.5">
      <c r="A350" s="25"/>
      <c r="B350" s="25"/>
      <c r="C350" s="59"/>
      <c r="D350" s="25"/>
      <c r="E350" s="25"/>
      <c r="F350" s="58"/>
      <c r="J350" s="50"/>
    </row>
    <row r="351" spans="1:10" ht="14.5">
      <c r="A351" s="25"/>
      <c r="B351" s="25"/>
      <c r="C351" s="59"/>
      <c r="D351" s="25"/>
      <c r="E351" s="25"/>
      <c r="F351" s="58"/>
      <c r="J351" s="50"/>
    </row>
    <row r="352" spans="1:10" ht="14.5">
      <c r="A352" s="25"/>
      <c r="B352" s="25"/>
      <c r="C352" s="59"/>
      <c r="D352" s="25"/>
      <c r="E352" s="25"/>
      <c r="F352" s="58"/>
      <c r="J352" s="50"/>
    </row>
    <row r="353" spans="1:10" ht="14.5">
      <c r="A353" s="25"/>
      <c r="B353" s="25"/>
      <c r="C353" s="59"/>
      <c r="D353" s="25"/>
      <c r="E353" s="25"/>
      <c r="F353" s="58"/>
      <c r="J353" s="50"/>
    </row>
    <row r="354" spans="1:10" ht="14.5">
      <c r="A354" s="25"/>
      <c r="B354" s="25"/>
      <c r="C354" s="59"/>
      <c r="D354" s="25"/>
      <c r="E354" s="25"/>
      <c r="F354" s="58"/>
      <c r="J354" s="50"/>
    </row>
    <row r="355" spans="1:10" ht="14.5">
      <c r="A355" s="25"/>
      <c r="B355" s="25"/>
      <c r="C355" s="59"/>
      <c r="D355" s="25"/>
      <c r="E355" s="25"/>
      <c r="F355" s="58"/>
      <c r="J355" s="50"/>
    </row>
    <row r="356" spans="1:10" ht="14.5">
      <c r="A356" s="25"/>
      <c r="B356" s="25"/>
      <c r="C356" s="59"/>
      <c r="D356" s="25"/>
      <c r="E356" s="25"/>
      <c r="F356" s="58"/>
      <c r="J356" s="50"/>
    </row>
    <row r="357" spans="1:10" ht="14.5">
      <c r="A357" s="25"/>
      <c r="B357" s="25"/>
      <c r="C357" s="59"/>
      <c r="D357" s="25"/>
      <c r="E357" s="25"/>
      <c r="F357" s="58"/>
      <c r="J357" s="50"/>
    </row>
    <row r="358" spans="1:10" ht="14.5">
      <c r="A358" s="25"/>
      <c r="B358" s="25"/>
      <c r="C358" s="59"/>
      <c r="D358" s="25"/>
      <c r="E358" s="25"/>
      <c r="F358" s="58"/>
      <c r="J358" s="50"/>
    </row>
    <row r="359" spans="1:10" ht="14.5">
      <c r="A359" s="25"/>
      <c r="B359" s="25"/>
      <c r="C359" s="59"/>
      <c r="D359" s="25"/>
      <c r="E359" s="25"/>
      <c r="F359" s="58"/>
      <c r="J359" s="50"/>
    </row>
    <row r="360" spans="1:10" ht="14.5">
      <c r="A360" s="25"/>
      <c r="B360" s="25"/>
      <c r="C360" s="59"/>
      <c r="D360" s="25"/>
      <c r="E360" s="25"/>
      <c r="F360" s="58"/>
      <c r="J360" s="50"/>
    </row>
    <row r="361" spans="1:10" ht="14.5">
      <c r="A361" s="25"/>
      <c r="B361" s="25"/>
      <c r="C361" s="59"/>
      <c r="D361" s="25"/>
      <c r="E361" s="25"/>
      <c r="F361" s="58"/>
      <c r="J361" s="50"/>
    </row>
    <row r="362" spans="1:10" ht="14.5">
      <c r="A362" s="25"/>
      <c r="B362" s="25"/>
      <c r="C362" s="59"/>
      <c r="D362" s="25"/>
      <c r="E362" s="25"/>
      <c r="F362" s="58"/>
      <c r="J362" s="50"/>
    </row>
    <row r="363" spans="1:10" ht="14.5">
      <c r="A363" s="25"/>
      <c r="B363" s="25"/>
      <c r="C363" s="59"/>
      <c r="D363" s="25"/>
      <c r="E363" s="25"/>
      <c r="F363" s="58"/>
      <c r="J363" s="50"/>
    </row>
    <row r="364" spans="1:10" ht="14.5">
      <c r="A364" s="25"/>
      <c r="B364" s="25"/>
      <c r="C364" s="59"/>
      <c r="D364" s="25"/>
      <c r="E364" s="25"/>
      <c r="F364" s="58"/>
      <c r="J364" s="50"/>
    </row>
    <row r="365" spans="1:10" ht="14.5">
      <c r="A365" s="25"/>
      <c r="B365" s="25"/>
      <c r="C365" s="59"/>
      <c r="D365" s="25"/>
      <c r="E365" s="25"/>
      <c r="F365" s="58"/>
      <c r="J365" s="50"/>
    </row>
    <row r="366" spans="1:10" ht="14.5">
      <c r="A366" s="25"/>
      <c r="B366" s="25"/>
      <c r="C366" s="59"/>
      <c r="D366" s="25"/>
      <c r="E366" s="25"/>
      <c r="F366" s="58"/>
      <c r="J366" s="50"/>
    </row>
    <row r="367" spans="1:10" ht="14.5">
      <c r="A367" s="25"/>
      <c r="B367" s="25"/>
      <c r="C367" s="59"/>
      <c r="D367" s="25"/>
      <c r="E367" s="25"/>
      <c r="F367" s="58"/>
      <c r="J367" s="50"/>
    </row>
    <row r="368" spans="1:10" ht="14.5">
      <c r="A368" s="25"/>
      <c r="B368" s="25"/>
      <c r="C368" s="59"/>
      <c r="D368" s="25"/>
      <c r="E368" s="25"/>
      <c r="F368" s="58"/>
      <c r="J368" s="50"/>
    </row>
    <row r="369" spans="1:10" ht="14.5">
      <c r="A369" s="25"/>
      <c r="B369" s="25"/>
      <c r="C369" s="59"/>
      <c r="D369" s="25"/>
      <c r="E369" s="25"/>
      <c r="F369" s="58"/>
      <c r="J369" s="50"/>
    </row>
    <row r="370" spans="1:10" ht="14.5">
      <c r="A370" s="25"/>
      <c r="B370" s="25"/>
      <c r="C370" s="59"/>
      <c r="D370" s="25"/>
      <c r="E370" s="25"/>
      <c r="F370" s="58"/>
      <c r="J370" s="50"/>
    </row>
    <row r="371" spans="1:10" ht="14.5">
      <c r="A371" s="25"/>
      <c r="B371" s="25"/>
      <c r="C371" s="59"/>
      <c r="D371" s="25"/>
      <c r="E371" s="25"/>
      <c r="F371" s="58"/>
      <c r="J371" s="50"/>
    </row>
    <row r="372" spans="1:10" ht="14.5">
      <c r="A372" s="25"/>
      <c r="B372" s="25"/>
      <c r="C372" s="59"/>
      <c r="D372" s="25"/>
      <c r="E372" s="25"/>
      <c r="F372" s="58"/>
      <c r="J372" s="50"/>
    </row>
    <row r="373" spans="1:10" ht="14.5">
      <c r="A373" s="25"/>
      <c r="B373" s="25"/>
      <c r="C373" s="59"/>
      <c r="D373" s="25"/>
      <c r="E373" s="25"/>
      <c r="F373" s="58"/>
      <c r="J373" s="50"/>
    </row>
    <row r="374" spans="1:10" ht="14.5">
      <c r="A374" s="25"/>
      <c r="B374" s="25"/>
      <c r="C374" s="59"/>
      <c r="D374" s="25"/>
      <c r="E374" s="25"/>
      <c r="F374" s="58"/>
      <c r="J374" s="50"/>
    </row>
    <row r="375" spans="1:10" ht="14.5">
      <c r="A375" s="25"/>
      <c r="B375" s="25"/>
      <c r="C375" s="59"/>
      <c r="D375" s="25"/>
      <c r="E375" s="25"/>
      <c r="F375" s="58"/>
      <c r="J375" s="50"/>
    </row>
    <row r="376" spans="1:10" ht="14.5">
      <c r="A376" s="25"/>
      <c r="B376" s="25"/>
      <c r="C376" s="59"/>
      <c r="D376" s="25"/>
      <c r="E376" s="25"/>
      <c r="F376" s="58"/>
      <c r="J376" s="50"/>
    </row>
    <row r="377" spans="1:10" ht="14.5">
      <c r="A377" s="25"/>
      <c r="B377" s="25"/>
      <c r="C377" s="59"/>
      <c r="D377" s="25"/>
      <c r="E377" s="25"/>
      <c r="F377" s="58"/>
      <c r="J377" s="50"/>
    </row>
    <row r="378" spans="1:10" ht="14.5">
      <c r="A378" s="25"/>
      <c r="B378" s="25"/>
      <c r="C378" s="59"/>
      <c r="D378" s="25"/>
      <c r="E378" s="25"/>
      <c r="F378" s="58"/>
      <c r="J378" s="50"/>
    </row>
    <row r="379" spans="1:10" ht="14.5">
      <c r="A379" s="25"/>
      <c r="B379" s="25"/>
      <c r="C379" s="59"/>
      <c r="D379" s="25"/>
      <c r="E379" s="25"/>
      <c r="F379" s="58"/>
      <c r="J379" s="50"/>
    </row>
    <row r="380" spans="1:10" ht="14.5">
      <c r="A380" s="25"/>
      <c r="B380" s="25"/>
      <c r="C380" s="59"/>
      <c r="D380" s="25"/>
      <c r="E380" s="25"/>
      <c r="F380" s="58"/>
      <c r="J380" s="50"/>
    </row>
    <row r="381" spans="1:10" ht="14.5">
      <c r="A381" s="25"/>
      <c r="B381" s="25"/>
      <c r="C381" s="59"/>
      <c r="D381" s="25"/>
      <c r="E381" s="25"/>
      <c r="F381" s="58"/>
      <c r="J381" s="50"/>
    </row>
    <row r="382" spans="1:10" ht="14.5">
      <c r="A382" s="25"/>
      <c r="B382" s="25"/>
      <c r="C382" s="59"/>
      <c r="D382" s="25"/>
      <c r="E382" s="25"/>
      <c r="F382" s="58"/>
      <c r="J382" s="50"/>
    </row>
    <row r="383" spans="1:10" ht="14.5">
      <c r="A383" s="25"/>
      <c r="B383" s="25"/>
      <c r="C383" s="59"/>
      <c r="D383" s="25"/>
      <c r="E383" s="25"/>
      <c r="F383" s="58"/>
      <c r="J383" s="50"/>
    </row>
    <row r="384" spans="1:10" ht="14.5">
      <c r="A384" s="25"/>
      <c r="B384" s="25"/>
      <c r="C384" s="59"/>
      <c r="D384" s="25"/>
      <c r="E384" s="25"/>
      <c r="F384" s="58"/>
      <c r="J384" s="50"/>
    </row>
    <row r="385" spans="1:10" ht="14.5">
      <c r="A385" s="25"/>
      <c r="B385" s="25"/>
      <c r="C385" s="59"/>
      <c r="D385" s="25"/>
      <c r="E385" s="25"/>
      <c r="F385" s="58"/>
      <c r="J385" s="50"/>
    </row>
    <row r="386" spans="1:10" ht="14.5">
      <c r="A386" s="25"/>
      <c r="B386" s="25"/>
      <c r="C386" s="59"/>
      <c r="D386" s="25"/>
      <c r="E386" s="25"/>
      <c r="F386" s="58"/>
      <c r="J386" s="50"/>
    </row>
    <row r="387" spans="1:10" ht="14.5">
      <c r="A387" s="25"/>
      <c r="B387" s="25"/>
      <c r="C387" s="59"/>
      <c r="D387" s="25"/>
      <c r="E387" s="25"/>
      <c r="F387" s="58"/>
      <c r="J387" s="50"/>
    </row>
    <row r="388" spans="1:10" ht="14.5">
      <c r="A388" s="25"/>
      <c r="B388" s="25"/>
      <c r="C388" s="59"/>
      <c r="D388" s="25"/>
      <c r="E388" s="25"/>
      <c r="F388" s="58"/>
      <c r="J388" s="50"/>
    </row>
    <row r="389" spans="1:10" ht="14.5">
      <c r="A389" s="25"/>
      <c r="B389" s="25"/>
      <c r="C389" s="59"/>
      <c r="D389" s="25"/>
      <c r="E389" s="25"/>
      <c r="F389" s="58"/>
      <c r="J389" s="50"/>
    </row>
    <row r="390" spans="1:10" ht="14.5">
      <c r="A390" s="25"/>
      <c r="B390" s="25"/>
      <c r="C390" s="59"/>
      <c r="D390" s="25"/>
      <c r="E390" s="25"/>
      <c r="F390" s="58"/>
      <c r="J390" s="50"/>
    </row>
    <row r="391" spans="1:10" ht="14.5">
      <c r="A391" s="25"/>
      <c r="B391" s="25"/>
      <c r="C391" s="59"/>
      <c r="D391" s="25"/>
      <c r="E391" s="25"/>
      <c r="F391" s="58"/>
      <c r="J391" s="50"/>
    </row>
    <row r="392" spans="1:10" ht="14.5">
      <c r="A392" s="25"/>
      <c r="B392" s="25"/>
      <c r="C392" s="59"/>
      <c r="D392" s="25"/>
      <c r="E392" s="25"/>
      <c r="F392" s="58"/>
      <c r="J392" s="50"/>
    </row>
    <row r="393" spans="1:10" ht="14.5">
      <c r="A393" s="25"/>
      <c r="B393" s="25"/>
      <c r="C393" s="59"/>
      <c r="D393" s="25"/>
      <c r="E393" s="25"/>
      <c r="F393" s="58"/>
      <c r="J393" s="50"/>
    </row>
    <row r="394" spans="1:10" ht="14.5">
      <c r="A394" s="25"/>
      <c r="B394" s="25"/>
      <c r="C394" s="59"/>
      <c r="D394" s="25"/>
      <c r="E394" s="25"/>
      <c r="F394" s="58"/>
      <c r="J394" s="50"/>
    </row>
    <row r="395" spans="1:10" ht="14.5">
      <c r="A395" s="25"/>
      <c r="B395" s="25"/>
      <c r="C395" s="59"/>
      <c r="D395" s="25"/>
      <c r="E395" s="25"/>
      <c r="F395" s="58"/>
      <c r="J395" s="50"/>
    </row>
    <row r="396" spans="1:10" ht="14.5">
      <c r="A396" s="25"/>
      <c r="B396" s="25"/>
      <c r="C396" s="59"/>
      <c r="D396" s="25"/>
      <c r="E396" s="25"/>
      <c r="F396" s="58"/>
      <c r="J396" s="50"/>
    </row>
    <row r="397" spans="1:10" ht="14.5">
      <c r="A397" s="25"/>
      <c r="B397" s="25"/>
      <c r="C397" s="59"/>
      <c r="D397" s="25"/>
      <c r="E397" s="25"/>
      <c r="F397" s="58"/>
      <c r="J397" s="50"/>
    </row>
    <row r="398" spans="1:10" ht="14.5">
      <c r="A398" s="25"/>
      <c r="B398" s="25"/>
      <c r="C398" s="59"/>
      <c r="D398" s="25"/>
      <c r="E398" s="25"/>
      <c r="F398" s="58"/>
      <c r="J398" s="50"/>
    </row>
    <row r="399" spans="1:10" ht="14.5">
      <c r="A399" s="25"/>
      <c r="B399" s="25"/>
      <c r="C399" s="59"/>
      <c r="D399" s="25"/>
      <c r="E399" s="25"/>
      <c r="F399" s="58"/>
      <c r="J399" s="50"/>
    </row>
    <row r="400" spans="1:10" ht="14.5">
      <c r="A400" s="25"/>
      <c r="B400" s="25"/>
      <c r="C400" s="59"/>
      <c r="D400" s="25"/>
      <c r="E400" s="25"/>
      <c r="F400" s="58"/>
      <c r="J400" s="50"/>
    </row>
    <row r="401" spans="1:10" ht="14.5">
      <c r="A401" s="25"/>
      <c r="B401" s="25"/>
      <c r="C401" s="59"/>
      <c r="D401" s="25"/>
      <c r="E401" s="25"/>
      <c r="F401" s="58"/>
      <c r="J401" s="50"/>
    </row>
    <row r="402" spans="1:10" ht="14.5">
      <c r="A402" s="25"/>
      <c r="B402" s="25"/>
      <c r="C402" s="59"/>
      <c r="D402" s="25"/>
      <c r="E402" s="25"/>
      <c r="F402" s="58"/>
      <c r="J402" s="50"/>
    </row>
    <row r="403" spans="1:10" ht="14.5">
      <c r="A403" s="25"/>
      <c r="B403" s="25"/>
      <c r="C403" s="59"/>
      <c r="D403" s="25"/>
      <c r="E403" s="25"/>
      <c r="F403" s="58"/>
      <c r="J403" s="50"/>
    </row>
    <row r="404" spans="1:10" ht="14.5">
      <c r="A404" s="25"/>
      <c r="B404" s="25"/>
      <c r="C404" s="59"/>
      <c r="D404" s="25"/>
      <c r="E404" s="25"/>
      <c r="F404" s="58"/>
      <c r="J404" s="50"/>
    </row>
    <row r="405" spans="1:10" ht="14.5">
      <c r="A405" s="25"/>
      <c r="B405" s="25"/>
      <c r="C405" s="59"/>
      <c r="D405" s="25"/>
      <c r="E405" s="25"/>
      <c r="F405" s="58"/>
      <c r="J405" s="50"/>
    </row>
    <row r="406" spans="1:10" ht="14.5">
      <c r="A406" s="25"/>
      <c r="B406" s="25"/>
      <c r="C406" s="59"/>
      <c r="D406" s="25"/>
      <c r="E406" s="25"/>
      <c r="F406" s="58"/>
      <c r="J406" s="50"/>
    </row>
    <row r="407" spans="1:10" ht="14.5">
      <c r="A407" s="25"/>
      <c r="B407" s="25"/>
      <c r="C407" s="59"/>
      <c r="D407" s="25"/>
      <c r="E407" s="25"/>
      <c r="F407" s="58"/>
      <c r="J407" s="50"/>
    </row>
    <row r="408" spans="1:10" ht="14.5">
      <c r="A408" s="25"/>
      <c r="B408" s="25"/>
      <c r="C408" s="59"/>
      <c r="D408" s="25"/>
      <c r="E408" s="25"/>
      <c r="F408" s="58"/>
      <c r="J408" s="50"/>
    </row>
    <row r="409" spans="1:10" ht="14.5">
      <c r="A409" s="25"/>
      <c r="B409" s="25"/>
      <c r="C409" s="59"/>
      <c r="D409" s="25"/>
      <c r="E409" s="25"/>
      <c r="F409" s="58"/>
      <c r="J409" s="50"/>
    </row>
    <row r="410" spans="1:10" ht="14.5">
      <c r="A410" s="25"/>
      <c r="B410" s="25"/>
      <c r="C410" s="59"/>
      <c r="D410" s="25"/>
      <c r="E410" s="25"/>
      <c r="F410" s="58"/>
      <c r="J410" s="50"/>
    </row>
    <row r="411" spans="1:10" ht="14.5">
      <c r="A411" s="25"/>
      <c r="B411" s="25"/>
      <c r="C411" s="59"/>
      <c r="D411" s="25"/>
      <c r="E411" s="25"/>
      <c r="F411" s="58"/>
      <c r="J411" s="50"/>
    </row>
    <row r="412" spans="1:10" ht="14.5">
      <c r="A412" s="25"/>
      <c r="B412" s="25"/>
      <c r="C412" s="59"/>
      <c r="D412" s="25"/>
      <c r="E412" s="25"/>
      <c r="F412" s="58"/>
      <c r="J412" s="50"/>
    </row>
    <row r="413" spans="1:10" ht="14.5">
      <c r="A413" s="25"/>
      <c r="B413" s="25"/>
      <c r="C413" s="59"/>
      <c r="D413" s="25"/>
      <c r="E413" s="25"/>
      <c r="F413" s="58"/>
      <c r="J413" s="50"/>
    </row>
    <row r="414" spans="1:10" ht="14.5">
      <c r="A414" s="25"/>
      <c r="B414" s="25"/>
      <c r="C414" s="59"/>
      <c r="D414" s="25"/>
      <c r="E414" s="25"/>
      <c r="F414" s="58"/>
      <c r="J414" s="50"/>
    </row>
    <row r="415" spans="1:10" ht="14.5">
      <c r="A415" s="25"/>
      <c r="B415" s="25"/>
      <c r="C415" s="59"/>
      <c r="D415" s="25"/>
      <c r="E415" s="25"/>
      <c r="F415" s="58"/>
      <c r="J415" s="50"/>
    </row>
    <row r="416" spans="1:10" ht="14.5">
      <c r="A416" s="25"/>
      <c r="B416" s="25"/>
      <c r="C416" s="59"/>
      <c r="D416" s="25"/>
      <c r="E416" s="25"/>
      <c r="F416" s="58"/>
      <c r="J416" s="50"/>
    </row>
    <row r="417" spans="1:10" ht="14.5">
      <c r="A417" s="25"/>
      <c r="B417" s="25"/>
      <c r="C417" s="59"/>
      <c r="D417" s="25"/>
      <c r="E417" s="25"/>
      <c r="F417" s="58"/>
      <c r="J417" s="50"/>
    </row>
    <row r="418" spans="1:10" ht="14.5">
      <c r="A418" s="25"/>
      <c r="B418" s="25"/>
      <c r="C418" s="59"/>
      <c r="D418" s="25"/>
      <c r="E418" s="25"/>
      <c r="F418" s="58"/>
      <c r="J418" s="50"/>
    </row>
    <row r="419" spans="1:10" ht="14.5">
      <c r="A419" s="25"/>
      <c r="B419" s="25"/>
      <c r="C419" s="59"/>
      <c r="D419" s="25"/>
      <c r="E419" s="25"/>
      <c r="F419" s="58"/>
      <c r="J419" s="50"/>
    </row>
    <row r="420" spans="1:10" ht="14.5">
      <c r="A420" s="25"/>
      <c r="B420" s="25"/>
      <c r="C420" s="59"/>
      <c r="D420" s="25"/>
      <c r="E420" s="25"/>
      <c r="F420" s="58"/>
      <c r="J420" s="50"/>
    </row>
    <row r="421" spans="1:10" ht="14.5">
      <c r="A421" s="25"/>
      <c r="B421" s="25"/>
      <c r="C421" s="59"/>
      <c r="D421" s="25"/>
      <c r="E421" s="25"/>
      <c r="F421" s="58"/>
      <c r="J421" s="50"/>
    </row>
    <row r="422" spans="1:10" ht="14.5">
      <c r="A422" s="25"/>
      <c r="B422" s="25"/>
      <c r="C422" s="59"/>
      <c r="D422" s="25"/>
      <c r="E422" s="25"/>
      <c r="F422" s="58"/>
      <c r="J422" s="50"/>
    </row>
    <row r="423" spans="1:10" ht="14.5">
      <c r="A423" s="25"/>
      <c r="B423" s="25"/>
      <c r="C423" s="59"/>
      <c r="D423" s="25"/>
      <c r="E423" s="25"/>
      <c r="F423" s="58"/>
      <c r="J423" s="50"/>
    </row>
    <row r="424" spans="1:10" ht="14.5">
      <c r="A424" s="25"/>
      <c r="B424" s="25"/>
      <c r="C424" s="59"/>
      <c r="D424" s="25"/>
      <c r="E424" s="25"/>
      <c r="F424" s="58"/>
      <c r="J424" s="50"/>
    </row>
    <row r="425" spans="1:10" ht="14.5">
      <c r="A425" s="25"/>
      <c r="B425" s="25"/>
      <c r="C425" s="59"/>
      <c r="D425" s="25"/>
      <c r="E425" s="25"/>
      <c r="F425" s="58"/>
      <c r="J425" s="50"/>
    </row>
    <row r="426" spans="1:10" ht="14.5">
      <c r="A426" s="25"/>
      <c r="B426" s="25"/>
      <c r="C426" s="59"/>
      <c r="D426" s="25"/>
      <c r="E426" s="25"/>
      <c r="F426" s="58"/>
      <c r="J426" s="50"/>
    </row>
    <row r="427" spans="1:10" ht="14.5">
      <c r="A427" s="25"/>
      <c r="B427" s="25"/>
      <c r="C427" s="59"/>
      <c r="D427" s="25"/>
      <c r="E427" s="25"/>
      <c r="F427" s="58"/>
      <c r="J427" s="50"/>
    </row>
    <row r="428" spans="1:10" ht="14.5">
      <c r="A428" s="25"/>
      <c r="B428" s="25"/>
      <c r="C428" s="59"/>
      <c r="D428" s="25"/>
      <c r="E428" s="25"/>
      <c r="F428" s="58"/>
      <c r="J428" s="50"/>
    </row>
    <row r="429" spans="1:10" ht="14.5">
      <c r="A429" s="25"/>
      <c r="B429" s="25"/>
      <c r="C429" s="59"/>
      <c r="D429" s="25"/>
      <c r="E429" s="25"/>
      <c r="F429" s="58"/>
      <c r="J429" s="50"/>
    </row>
    <row r="430" spans="1:10" ht="14.5">
      <c r="A430" s="25"/>
      <c r="B430" s="25"/>
      <c r="C430" s="59"/>
      <c r="D430" s="25"/>
      <c r="E430" s="25"/>
      <c r="F430" s="58"/>
      <c r="J430" s="50"/>
    </row>
    <row r="431" spans="1:10" ht="14.5">
      <c r="A431" s="25"/>
      <c r="B431" s="25"/>
      <c r="C431" s="59"/>
      <c r="D431" s="25"/>
      <c r="E431" s="25"/>
      <c r="F431" s="58"/>
      <c r="J431" s="50"/>
    </row>
    <row r="432" spans="1:10" ht="14.5">
      <c r="A432" s="25"/>
      <c r="B432" s="25"/>
      <c r="C432" s="59"/>
      <c r="D432" s="25"/>
      <c r="E432" s="25"/>
      <c r="F432" s="58"/>
      <c r="J432" s="50"/>
    </row>
    <row r="433" spans="1:10" ht="14.5">
      <c r="A433" s="25"/>
      <c r="B433" s="25"/>
      <c r="C433" s="59"/>
      <c r="D433" s="25"/>
      <c r="E433" s="25"/>
      <c r="F433" s="58"/>
      <c r="J433" s="50"/>
    </row>
    <row r="434" spans="1:10" ht="14.5">
      <c r="A434" s="25"/>
      <c r="B434" s="25"/>
      <c r="C434" s="59"/>
      <c r="D434" s="25"/>
      <c r="E434" s="25"/>
      <c r="F434" s="58"/>
      <c r="J434" s="50"/>
    </row>
    <row r="435" spans="1:10" ht="14.5">
      <c r="A435" s="25"/>
      <c r="B435" s="25"/>
      <c r="C435" s="59"/>
      <c r="D435" s="25"/>
      <c r="E435" s="25"/>
      <c r="F435" s="58"/>
      <c r="J435" s="50"/>
    </row>
    <row r="436" spans="1:10" ht="14.5">
      <c r="A436" s="25"/>
      <c r="B436" s="25"/>
      <c r="C436" s="59"/>
      <c r="D436" s="25"/>
      <c r="E436" s="25"/>
      <c r="F436" s="58"/>
      <c r="J436" s="50"/>
    </row>
    <row r="437" spans="1:10" ht="14.5">
      <c r="A437" s="25"/>
      <c r="B437" s="25"/>
      <c r="C437" s="59"/>
      <c r="D437" s="25"/>
      <c r="E437" s="25"/>
      <c r="F437" s="58"/>
      <c r="J437" s="50"/>
    </row>
    <row r="438" spans="1:10" ht="14.5">
      <c r="A438" s="25"/>
      <c r="B438" s="25"/>
      <c r="C438" s="59"/>
      <c r="D438" s="25"/>
      <c r="E438" s="25"/>
      <c r="F438" s="58"/>
      <c r="J438" s="50"/>
    </row>
    <row r="439" spans="1:10" ht="14.5">
      <c r="A439" s="25"/>
      <c r="B439" s="25"/>
      <c r="C439" s="59"/>
      <c r="D439" s="25"/>
      <c r="E439" s="25"/>
      <c r="F439" s="58"/>
      <c r="J439" s="50"/>
    </row>
    <row r="440" spans="1:10" ht="14.5">
      <c r="A440" s="25"/>
      <c r="B440" s="25"/>
      <c r="C440" s="59"/>
      <c r="D440" s="25"/>
      <c r="E440" s="25"/>
      <c r="F440" s="58"/>
      <c r="J440" s="50"/>
    </row>
    <row r="441" spans="1:10" ht="14.5">
      <c r="A441" s="25"/>
      <c r="B441" s="25"/>
      <c r="C441" s="59"/>
      <c r="D441" s="25"/>
      <c r="E441" s="25"/>
      <c r="F441" s="58"/>
      <c r="J441" s="50"/>
    </row>
    <row r="442" spans="1:10" ht="14.5">
      <c r="A442" s="25"/>
      <c r="B442" s="25"/>
      <c r="C442" s="59"/>
      <c r="D442" s="25"/>
      <c r="E442" s="25"/>
      <c r="F442" s="58"/>
      <c r="J442" s="50"/>
    </row>
    <row r="443" spans="1:10" ht="14.5">
      <c r="A443" s="25"/>
      <c r="B443" s="25"/>
      <c r="C443" s="59"/>
      <c r="D443" s="25"/>
      <c r="E443" s="25"/>
      <c r="F443" s="58"/>
      <c r="J443" s="50"/>
    </row>
    <row r="444" spans="1:10" ht="14.5">
      <c r="A444" s="25"/>
      <c r="B444" s="25"/>
      <c r="C444" s="59"/>
      <c r="D444" s="25"/>
      <c r="E444" s="25"/>
      <c r="F444" s="58"/>
      <c r="J444" s="50"/>
    </row>
    <row r="445" spans="1:10" ht="14.5">
      <c r="A445" s="25"/>
      <c r="B445" s="25"/>
      <c r="C445" s="59"/>
      <c r="D445" s="25"/>
      <c r="E445" s="25"/>
      <c r="F445" s="58"/>
      <c r="J445" s="50"/>
    </row>
    <row r="446" spans="1:10" ht="14.5">
      <c r="A446" s="25"/>
      <c r="B446" s="25"/>
      <c r="C446" s="59"/>
      <c r="D446" s="25"/>
      <c r="E446" s="25"/>
      <c r="F446" s="58"/>
      <c r="J446" s="50"/>
    </row>
    <row r="447" spans="1:10" ht="14.5">
      <c r="A447" s="25"/>
      <c r="B447" s="25"/>
      <c r="C447" s="59"/>
      <c r="D447" s="25"/>
      <c r="E447" s="25"/>
      <c r="F447" s="58"/>
      <c r="J447" s="50"/>
    </row>
    <row r="448" spans="1:10" ht="14.5">
      <c r="A448" s="25"/>
      <c r="B448" s="25"/>
      <c r="C448" s="59"/>
      <c r="D448" s="25"/>
      <c r="E448" s="25"/>
      <c r="F448" s="58"/>
      <c r="J448" s="50"/>
    </row>
    <row r="449" spans="1:10" ht="14.5">
      <c r="A449" s="25"/>
      <c r="B449" s="25"/>
      <c r="C449" s="59"/>
      <c r="D449" s="25"/>
      <c r="E449" s="25"/>
      <c r="F449" s="58"/>
      <c r="J449" s="50"/>
    </row>
    <row r="450" spans="1:10" ht="14.5">
      <c r="A450" s="25"/>
      <c r="B450" s="25"/>
      <c r="C450" s="59"/>
      <c r="D450" s="25"/>
      <c r="E450" s="25"/>
      <c r="F450" s="58"/>
      <c r="J450" s="50"/>
    </row>
    <row r="451" spans="1:10" ht="14.5">
      <c r="A451" s="25"/>
      <c r="B451" s="25"/>
      <c r="C451" s="59"/>
      <c r="D451" s="25"/>
      <c r="E451" s="25"/>
      <c r="F451" s="58"/>
      <c r="J451" s="50"/>
    </row>
    <row r="452" spans="1:10" ht="14.5">
      <c r="A452" s="25"/>
      <c r="B452" s="25"/>
      <c r="C452" s="59"/>
      <c r="D452" s="25"/>
      <c r="E452" s="25"/>
      <c r="F452" s="58"/>
      <c r="J452" s="50"/>
    </row>
    <row r="453" spans="1:10" ht="14.5">
      <c r="A453" s="25"/>
      <c r="B453" s="25"/>
      <c r="C453" s="59"/>
      <c r="D453" s="25"/>
      <c r="E453" s="25"/>
      <c r="F453" s="58"/>
      <c r="J453" s="50"/>
    </row>
    <row r="454" spans="1:10" ht="14.5">
      <c r="A454" s="25"/>
      <c r="B454" s="25"/>
      <c r="C454" s="59"/>
      <c r="D454" s="25"/>
      <c r="E454" s="25"/>
      <c r="F454" s="58"/>
      <c r="J454" s="50"/>
    </row>
    <row r="455" spans="1:10" ht="14.5">
      <c r="A455" s="25"/>
      <c r="B455" s="25"/>
      <c r="C455" s="59"/>
      <c r="D455" s="25"/>
      <c r="E455" s="25"/>
      <c r="F455" s="58"/>
      <c r="J455" s="50"/>
    </row>
    <row r="456" spans="1:10" ht="14.5">
      <c r="A456" s="25"/>
      <c r="B456" s="25"/>
      <c r="C456" s="59"/>
      <c r="D456" s="25"/>
      <c r="E456" s="25"/>
      <c r="F456" s="58"/>
      <c r="J456" s="50"/>
    </row>
    <row r="457" spans="1:10" ht="14.5">
      <c r="A457" s="25"/>
      <c r="B457" s="25"/>
      <c r="C457" s="59"/>
      <c r="D457" s="25"/>
      <c r="E457" s="25"/>
      <c r="F457" s="58"/>
      <c r="J457" s="50"/>
    </row>
    <row r="458" spans="1:10" ht="14.5">
      <c r="A458" s="25"/>
      <c r="B458" s="25"/>
      <c r="C458" s="59"/>
      <c r="D458" s="25"/>
      <c r="E458" s="25"/>
      <c r="F458" s="58"/>
      <c r="J458" s="50"/>
    </row>
    <row r="459" spans="1:10" ht="14.5">
      <c r="A459" s="25"/>
      <c r="B459" s="25"/>
      <c r="C459" s="59"/>
      <c r="D459" s="25"/>
      <c r="E459" s="25"/>
      <c r="F459" s="58"/>
      <c r="J459" s="50"/>
    </row>
    <row r="460" spans="1:10" ht="14.5">
      <c r="A460" s="25"/>
      <c r="B460" s="25"/>
      <c r="C460" s="59"/>
      <c r="D460" s="25"/>
      <c r="E460" s="25"/>
      <c r="F460" s="58"/>
      <c r="J460" s="50"/>
    </row>
    <row r="461" spans="1:10" ht="14.5">
      <c r="A461" s="25"/>
      <c r="B461" s="25"/>
      <c r="C461" s="59"/>
      <c r="D461" s="25"/>
      <c r="E461" s="25"/>
      <c r="F461" s="58"/>
      <c r="J461" s="50"/>
    </row>
    <row r="462" spans="1:10" ht="14.5">
      <c r="A462" s="25"/>
      <c r="B462" s="25"/>
      <c r="C462" s="59"/>
      <c r="D462" s="25"/>
      <c r="E462" s="25"/>
      <c r="F462" s="58"/>
      <c r="J462" s="50"/>
    </row>
    <row r="463" spans="1:10" ht="14.5">
      <c r="A463" s="25"/>
      <c r="B463" s="25"/>
      <c r="C463" s="59"/>
      <c r="D463" s="25"/>
      <c r="E463" s="25"/>
      <c r="F463" s="58"/>
      <c r="J463" s="50"/>
    </row>
    <row r="464" spans="1:10" ht="14.5">
      <c r="A464" s="25"/>
      <c r="B464" s="25"/>
      <c r="C464" s="59"/>
      <c r="D464" s="25"/>
      <c r="E464" s="25"/>
      <c r="F464" s="58"/>
      <c r="J464" s="50"/>
    </row>
    <row r="465" spans="1:10" ht="14.5">
      <c r="A465" s="25"/>
      <c r="B465" s="25"/>
      <c r="C465" s="59"/>
      <c r="D465" s="25"/>
      <c r="E465" s="25"/>
      <c r="F465" s="58"/>
      <c r="J465" s="50"/>
    </row>
    <row r="466" spans="1:10" ht="14.5">
      <c r="A466" s="25"/>
      <c r="B466" s="25"/>
      <c r="C466" s="59"/>
      <c r="D466" s="25"/>
      <c r="E466" s="25"/>
      <c r="F466" s="58"/>
      <c r="J466" s="50"/>
    </row>
    <row r="467" spans="1:10" ht="14.5">
      <c r="A467" s="25"/>
      <c r="B467" s="25"/>
      <c r="C467" s="59"/>
      <c r="D467" s="25"/>
      <c r="E467" s="25"/>
      <c r="F467" s="58"/>
      <c r="J467" s="50"/>
    </row>
    <row r="468" spans="1:10" ht="14.5">
      <c r="A468" s="25"/>
      <c r="B468" s="25"/>
      <c r="C468" s="59"/>
      <c r="D468" s="25"/>
      <c r="E468" s="25"/>
      <c r="F468" s="58"/>
      <c r="J468" s="50"/>
    </row>
    <row r="469" spans="1:10" ht="14.5">
      <c r="A469" s="25"/>
      <c r="B469" s="25"/>
      <c r="C469" s="59"/>
      <c r="D469" s="25"/>
      <c r="E469" s="25"/>
      <c r="F469" s="58"/>
      <c r="J469" s="50"/>
    </row>
    <row r="470" spans="1:10" ht="14.5">
      <c r="A470" s="25"/>
      <c r="B470" s="25"/>
      <c r="C470" s="59"/>
      <c r="D470" s="25"/>
      <c r="E470" s="25"/>
      <c r="F470" s="58"/>
      <c r="J470" s="50"/>
    </row>
    <row r="471" spans="1:10" ht="14.5">
      <c r="A471" s="25"/>
      <c r="B471" s="25"/>
      <c r="C471" s="59"/>
      <c r="D471" s="25"/>
      <c r="E471" s="25"/>
      <c r="F471" s="58"/>
      <c r="J471" s="50"/>
    </row>
    <row r="472" spans="1:10" ht="14.5">
      <c r="A472" s="25"/>
      <c r="B472" s="25"/>
      <c r="C472" s="59"/>
      <c r="D472" s="25"/>
      <c r="E472" s="25"/>
      <c r="F472" s="58"/>
      <c r="J472" s="50"/>
    </row>
    <row r="473" spans="1:10" ht="14.5">
      <c r="A473" s="25"/>
      <c r="B473" s="25"/>
      <c r="C473" s="59"/>
      <c r="D473" s="25"/>
      <c r="E473" s="25"/>
      <c r="F473" s="58"/>
      <c r="J473" s="50"/>
    </row>
    <row r="474" spans="1:10" ht="14.5">
      <c r="A474" s="25"/>
      <c r="B474" s="25"/>
      <c r="C474" s="59"/>
      <c r="D474" s="25"/>
      <c r="E474" s="25"/>
      <c r="F474" s="58"/>
      <c r="J474" s="50"/>
    </row>
    <row r="475" spans="1:10" ht="14.5">
      <c r="A475" s="25"/>
      <c r="B475" s="25"/>
      <c r="C475" s="59"/>
      <c r="D475" s="25"/>
      <c r="E475" s="25"/>
      <c r="F475" s="58"/>
      <c r="J475" s="50"/>
    </row>
    <row r="476" spans="1:10" ht="14.5">
      <c r="A476" s="25"/>
      <c r="B476" s="25"/>
      <c r="C476" s="59"/>
      <c r="D476" s="25"/>
      <c r="E476" s="25"/>
      <c r="F476" s="58"/>
      <c r="J476" s="50"/>
    </row>
    <row r="477" spans="1:10" ht="14.5">
      <c r="A477" s="25"/>
      <c r="B477" s="25"/>
      <c r="C477" s="59"/>
      <c r="D477" s="25"/>
      <c r="E477" s="25"/>
      <c r="F477" s="58"/>
      <c r="J477" s="50"/>
    </row>
    <row r="478" spans="1:10" ht="14.5">
      <c r="A478" s="25"/>
      <c r="B478" s="25"/>
      <c r="C478" s="59"/>
      <c r="D478" s="25"/>
      <c r="E478" s="25"/>
      <c r="F478" s="58"/>
      <c r="J478" s="50"/>
    </row>
    <row r="479" spans="1:10" ht="14.5">
      <c r="A479" s="25"/>
      <c r="B479" s="25"/>
      <c r="C479" s="59"/>
      <c r="D479" s="25"/>
      <c r="E479" s="25"/>
      <c r="F479" s="58"/>
      <c r="J479" s="50"/>
    </row>
    <row r="480" spans="1:10" ht="14.5">
      <c r="A480" s="25"/>
      <c r="B480" s="25"/>
      <c r="C480" s="59"/>
      <c r="D480" s="25"/>
      <c r="E480" s="25"/>
      <c r="F480" s="58"/>
      <c r="J480" s="50"/>
    </row>
    <row r="481" spans="1:10" ht="14.5">
      <c r="A481" s="25"/>
      <c r="B481" s="25"/>
      <c r="C481" s="59"/>
      <c r="D481" s="25"/>
      <c r="E481" s="25"/>
      <c r="F481" s="58"/>
      <c r="J481" s="50"/>
    </row>
    <row r="482" spans="1:10" ht="14.5">
      <c r="A482" s="25"/>
      <c r="B482" s="25"/>
      <c r="C482" s="59"/>
      <c r="D482" s="25"/>
      <c r="E482" s="25"/>
      <c r="F482" s="58"/>
      <c r="J482" s="50"/>
    </row>
    <row r="483" spans="1:10" ht="14.5">
      <c r="A483" s="25"/>
      <c r="B483" s="25"/>
      <c r="C483" s="59"/>
      <c r="D483" s="25"/>
      <c r="E483" s="25"/>
      <c r="F483" s="58"/>
      <c r="J483" s="50"/>
    </row>
    <row r="484" spans="1:10" ht="14.5">
      <c r="A484" s="25"/>
      <c r="B484" s="25"/>
      <c r="C484" s="59"/>
      <c r="D484" s="25"/>
      <c r="E484" s="25"/>
      <c r="F484" s="58"/>
      <c r="J484" s="50"/>
    </row>
    <row r="485" spans="1:10" ht="14.5">
      <c r="A485" s="25"/>
      <c r="B485" s="25"/>
      <c r="C485" s="59"/>
      <c r="D485" s="25"/>
      <c r="E485" s="25"/>
      <c r="F485" s="58"/>
      <c r="J485" s="50"/>
    </row>
    <row r="486" spans="1:10" ht="14.5">
      <c r="A486" s="25"/>
      <c r="B486" s="25"/>
      <c r="C486" s="59"/>
      <c r="D486" s="25"/>
      <c r="E486" s="25"/>
      <c r="F486" s="58"/>
      <c r="J486" s="50"/>
    </row>
    <row r="487" spans="1:10" ht="14.5">
      <c r="A487" s="25"/>
      <c r="B487" s="25"/>
      <c r="C487" s="59"/>
      <c r="D487" s="25"/>
      <c r="E487" s="25"/>
      <c r="F487" s="58"/>
      <c r="J487" s="50"/>
    </row>
    <row r="488" spans="1:10" ht="14.5">
      <c r="A488" s="25"/>
      <c r="B488" s="25"/>
      <c r="C488" s="59"/>
      <c r="D488" s="25"/>
      <c r="E488" s="25"/>
      <c r="F488" s="58"/>
      <c r="J488" s="50"/>
    </row>
    <row r="489" spans="1:10" ht="14.5">
      <c r="A489" s="25"/>
      <c r="B489" s="25"/>
      <c r="C489" s="59"/>
      <c r="D489" s="25"/>
      <c r="E489" s="25"/>
      <c r="F489" s="58"/>
      <c r="J489" s="50"/>
    </row>
    <row r="490" spans="1:10" ht="14.5">
      <c r="A490" s="25"/>
      <c r="B490" s="25"/>
      <c r="C490" s="59"/>
      <c r="D490" s="25"/>
      <c r="E490" s="25"/>
      <c r="F490" s="58"/>
      <c r="J490" s="50"/>
    </row>
    <row r="491" spans="1:10" ht="14.5">
      <c r="A491" s="25"/>
      <c r="B491" s="25"/>
      <c r="C491" s="59"/>
      <c r="D491" s="25"/>
      <c r="E491" s="25"/>
      <c r="F491" s="58"/>
      <c r="J491" s="50"/>
    </row>
    <row r="492" spans="1:10" ht="14.5">
      <c r="A492" s="25"/>
      <c r="B492" s="25"/>
      <c r="C492" s="59"/>
      <c r="D492" s="25"/>
      <c r="E492" s="25"/>
      <c r="F492" s="58"/>
      <c r="J492" s="50"/>
    </row>
    <row r="493" spans="1:10" ht="14.5">
      <c r="A493" s="25"/>
      <c r="B493" s="25"/>
      <c r="C493" s="59"/>
      <c r="D493" s="25"/>
      <c r="E493" s="25"/>
      <c r="F493" s="58"/>
      <c r="J493" s="50"/>
    </row>
    <row r="494" spans="1:10" ht="14.5">
      <c r="A494" s="25"/>
      <c r="B494" s="25"/>
      <c r="C494" s="59"/>
      <c r="D494" s="25"/>
      <c r="E494" s="25"/>
      <c r="F494" s="58"/>
      <c r="J494" s="50"/>
    </row>
    <row r="495" spans="1:10" ht="14.5">
      <c r="A495" s="25"/>
      <c r="B495" s="25"/>
      <c r="C495" s="59"/>
      <c r="D495" s="25"/>
      <c r="E495" s="25"/>
      <c r="F495" s="58"/>
      <c r="J495" s="50"/>
    </row>
    <row r="496" spans="1:10" ht="14.5">
      <c r="A496" s="25"/>
      <c r="B496" s="25"/>
      <c r="C496" s="59"/>
      <c r="D496" s="25"/>
      <c r="E496" s="25"/>
      <c r="F496" s="58"/>
      <c r="J496" s="50"/>
    </row>
    <row r="497" spans="1:10" ht="14.5">
      <c r="A497" s="25"/>
      <c r="B497" s="25"/>
      <c r="C497" s="59"/>
      <c r="D497" s="25"/>
      <c r="E497" s="25"/>
      <c r="F497" s="58"/>
      <c r="J497" s="50"/>
    </row>
    <row r="498" spans="1:10" ht="14.5">
      <c r="A498" s="25"/>
      <c r="B498" s="25"/>
      <c r="C498" s="59"/>
      <c r="D498" s="25"/>
      <c r="E498" s="25"/>
      <c r="F498" s="58"/>
      <c r="J498" s="50"/>
    </row>
    <row r="499" spans="1:10" ht="14.5">
      <c r="A499" s="25"/>
      <c r="B499" s="25"/>
      <c r="C499" s="59"/>
      <c r="D499" s="25"/>
      <c r="E499" s="25"/>
      <c r="F499" s="58"/>
      <c r="J499" s="50"/>
    </row>
    <row r="500" spans="1:10" ht="14.5">
      <c r="A500" s="25"/>
      <c r="B500" s="25"/>
      <c r="C500" s="59"/>
      <c r="D500" s="25"/>
      <c r="E500" s="25"/>
      <c r="F500" s="58"/>
      <c r="J500" s="50"/>
    </row>
    <row r="501" spans="1:10" ht="14.5">
      <c r="A501" s="25"/>
      <c r="B501" s="25"/>
      <c r="C501" s="59"/>
      <c r="D501" s="25"/>
      <c r="E501" s="25"/>
      <c r="F501" s="58"/>
      <c r="J501" s="50"/>
    </row>
    <row r="502" spans="1:10" ht="14.5">
      <c r="A502" s="25"/>
      <c r="B502" s="25"/>
      <c r="C502" s="59"/>
      <c r="D502" s="25"/>
      <c r="E502" s="25"/>
      <c r="F502" s="58"/>
      <c r="J502" s="50"/>
    </row>
    <row r="503" spans="1:10" ht="14.5">
      <c r="A503" s="25"/>
      <c r="B503" s="25"/>
      <c r="C503" s="59"/>
      <c r="D503" s="25"/>
      <c r="E503" s="25"/>
      <c r="F503" s="58"/>
      <c r="J503" s="50"/>
    </row>
    <row r="504" spans="1:10" ht="14.5">
      <c r="A504" s="25"/>
      <c r="B504" s="25"/>
      <c r="C504" s="59"/>
      <c r="D504" s="25"/>
      <c r="E504" s="25"/>
      <c r="F504" s="58"/>
      <c r="J504" s="50"/>
    </row>
    <row r="505" spans="1:10" ht="14.5">
      <c r="A505" s="25"/>
      <c r="B505" s="25"/>
      <c r="C505" s="59"/>
      <c r="D505" s="25"/>
      <c r="E505" s="25"/>
      <c r="F505" s="58"/>
      <c r="J505" s="50"/>
    </row>
    <row r="506" spans="1:10" ht="14.5">
      <c r="A506" s="25"/>
      <c r="B506" s="25"/>
      <c r="C506" s="59"/>
      <c r="D506" s="25"/>
      <c r="E506" s="25"/>
      <c r="F506" s="58"/>
      <c r="J506" s="50"/>
    </row>
    <row r="507" spans="1:10" ht="14.5">
      <c r="A507" s="25"/>
      <c r="B507" s="25"/>
      <c r="C507" s="59"/>
      <c r="D507" s="25"/>
      <c r="E507" s="25"/>
      <c r="F507" s="58"/>
      <c r="J507" s="50"/>
    </row>
    <row r="508" spans="1:10" ht="14.5">
      <c r="A508" s="25"/>
      <c r="B508" s="25"/>
      <c r="C508" s="59"/>
      <c r="D508" s="25"/>
      <c r="E508" s="25"/>
      <c r="F508" s="58"/>
      <c r="J508" s="50"/>
    </row>
    <row r="509" spans="1:10" ht="14.5">
      <c r="A509" s="25"/>
      <c r="B509" s="25"/>
      <c r="C509" s="59"/>
      <c r="D509" s="25"/>
      <c r="E509" s="25"/>
      <c r="F509" s="58"/>
      <c r="J509" s="50"/>
    </row>
    <row r="510" spans="1:10" ht="14.5">
      <c r="A510" s="25"/>
      <c r="B510" s="25"/>
      <c r="C510" s="59"/>
      <c r="D510" s="25"/>
      <c r="E510" s="25"/>
      <c r="F510" s="58"/>
      <c r="J510" s="50"/>
    </row>
    <row r="511" spans="1:10" ht="14.5">
      <c r="A511" s="25"/>
      <c r="B511" s="25"/>
      <c r="C511" s="59"/>
      <c r="D511" s="25"/>
      <c r="E511" s="25"/>
      <c r="F511" s="58"/>
      <c r="J511" s="50"/>
    </row>
    <row r="512" spans="1:10" ht="14.5">
      <c r="A512" s="25"/>
      <c r="B512" s="25"/>
      <c r="C512" s="59"/>
      <c r="D512" s="25"/>
      <c r="E512" s="25"/>
      <c r="F512" s="58"/>
      <c r="J512" s="50"/>
    </row>
    <row r="513" spans="1:10" ht="14.5">
      <c r="A513" s="25"/>
      <c r="B513" s="25"/>
      <c r="C513" s="59"/>
      <c r="D513" s="25"/>
      <c r="E513" s="25"/>
      <c r="F513" s="58"/>
      <c r="J513" s="50"/>
    </row>
    <row r="514" spans="1:10" ht="14.5">
      <c r="A514" s="25"/>
      <c r="B514" s="25"/>
      <c r="C514" s="59"/>
      <c r="D514" s="25"/>
      <c r="E514" s="25"/>
      <c r="F514" s="58"/>
      <c r="J514" s="50"/>
    </row>
    <row r="515" spans="1:10" ht="14.5">
      <c r="A515" s="25"/>
      <c r="B515" s="25"/>
      <c r="C515" s="59"/>
      <c r="D515" s="25"/>
      <c r="E515" s="25"/>
      <c r="F515" s="58"/>
      <c r="J515" s="50"/>
    </row>
    <row r="516" spans="1:10" ht="14.5">
      <c r="A516" s="25"/>
      <c r="B516" s="25"/>
      <c r="C516" s="59"/>
      <c r="D516" s="25"/>
      <c r="E516" s="25"/>
      <c r="F516" s="58"/>
      <c r="J516" s="50"/>
    </row>
    <row r="517" spans="1:10" ht="14.5">
      <c r="A517" s="25"/>
      <c r="B517" s="25"/>
      <c r="C517" s="59"/>
      <c r="D517" s="25"/>
      <c r="E517" s="25"/>
      <c r="F517" s="58"/>
      <c r="J517" s="50"/>
    </row>
    <row r="518" spans="1:10" ht="14.5">
      <c r="A518" s="25"/>
      <c r="B518" s="25"/>
      <c r="C518" s="59"/>
      <c r="D518" s="25"/>
      <c r="E518" s="25"/>
      <c r="F518" s="58"/>
      <c r="J518" s="50"/>
    </row>
    <row r="519" spans="1:10" ht="14.5">
      <c r="A519" s="25"/>
      <c r="B519" s="25"/>
      <c r="C519" s="59"/>
      <c r="D519" s="25"/>
      <c r="E519" s="25"/>
      <c r="F519" s="58"/>
      <c r="J519" s="50"/>
    </row>
    <row r="520" spans="1:10" ht="14.5">
      <c r="A520" s="25"/>
      <c r="B520" s="25"/>
      <c r="C520" s="59"/>
      <c r="D520" s="25"/>
      <c r="E520" s="25"/>
      <c r="F520" s="58"/>
      <c r="J520" s="50"/>
    </row>
    <row r="521" spans="1:10" ht="14.5">
      <c r="A521" s="25"/>
      <c r="B521" s="25"/>
      <c r="C521" s="59"/>
      <c r="D521" s="25"/>
      <c r="E521" s="25"/>
      <c r="F521" s="58"/>
      <c r="J521" s="50"/>
    </row>
    <row r="522" spans="1:10" ht="14.5">
      <c r="A522" s="25"/>
      <c r="B522" s="25"/>
      <c r="C522" s="59"/>
      <c r="D522" s="25"/>
      <c r="E522" s="25"/>
      <c r="F522" s="58"/>
      <c r="J522" s="50"/>
    </row>
    <row r="523" spans="1:10" ht="14.5">
      <c r="A523" s="25"/>
      <c r="B523" s="25"/>
      <c r="C523" s="59"/>
      <c r="D523" s="25"/>
      <c r="E523" s="25"/>
      <c r="F523" s="58"/>
      <c r="J523" s="50"/>
    </row>
    <row r="524" spans="1:10" ht="14.5">
      <c r="A524" s="25"/>
      <c r="B524" s="25"/>
      <c r="C524" s="59"/>
      <c r="D524" s="25"/>
      <c r="E524" s="25"/>
      <c r="F524" s="58"/>
      <c r="J524" s="50"/>
    </row>
    <row r="525" spans="1:10" ht="14.5">
      <c r="A525" s="25"/>
      <c r="B525" s="25"/>
      <c r="C525" s="59"/>
      <c r="D525" s="25"/>
      <c r="E525" s="25"/>
      <c r="F525" s="58"/>
      <c r="J525" s="50"/>
    </row>
    <row r="526" spans="1:10" ht="14.5">
      <c r="A526" s="25"/>
      <c r="B526" s="25"/>
      <c r="C526" s="59"/>
      <c r="D526" s="25"/>
      <c r="E526" s="25"/>
      <c r="F526" s="58"/>
      <c r="J526" s="50"/>
    </row>
    <row r="527" spans="1:10" ht="14.5">
      <c r="A527" s="25"/>
      <c r="B527" s="25"/>
      <c r="C527" s="59"/>
      <c r="D527" s="25"/>
      <c r="E527" s="25"/>
      <c r="F527" s="58"/>
      <c r="J527" s="50"/>
    </row>
    <row r="528" spans="1:10" ht="14.5">
      <c r="A528" s="25"/>
      <c r="B528" s="25"/>
      <c r="C528" s="59"/>
      <c r="D528" s="25"/>
      <c r="E528" s="25"/>
      <c r="F528" s="58"/>
      <c r="J528" s="50"/>
    </row>
    <row r="529" spans="1:10" ht="14.5">
      <c r="A529" s="25"/>
      <c r="B529" s="25"/>
      <c r="C529" s="59"/>
      <c r="D529" s="25"/>
      <c r="E529" s="25"/>
      <c r="F529" s="58"/>
      <c r="J529" s="50"/>
    </row>
    <row r="530" spans="1:10" ht="14.5">
      <c r="A530" s="25"/>
      <c r="B530" s="25"/>
      <c r="C530" s="59"/>
      <c r="D530" s="25"/>
      <c r="E530" s="25"/>
      <c r="F530" s="58"/>
      <c r="J530" s="50"/>
    </row>
    <row r="531" spans="1:10" ht="14.5">
      <c r="A531" s="25"/>
      <c r="B531" s="25"/>
      <c r="C531" s="59"/>
      <c r="D531" s="25"/>
      <c r="E531" s="25"/>
      <c r="F531" s="58"/>
      <c r="J531" s="50"/>
    </row>
    <row r="532" spans="1:10" ht="14.5">
      <c r="A532" s="25"/>
      <c r="B532" s="25"/>
      <c r="C532" s="59"/>
      <c r="D532" s="25"/>
      <c r="E532" s="25"/>
      <c r="F532" s="58"/>
      <c r="J532" s="50"/>
    </row>
    <row r="533" spans="1:10" ht="14.5">
      <c r="A533" s="25"/>
      <c r="B533" s="25"/>
      <c r="C533" s="59"/>
      <c r="D533" s="25"/>
      <c r="E533" s="25"/>
      <c r="F533" s="58"/>
      <c r="J533" s="50"/>
    </row>
    <row r="534" spans="1:10" ht="14.5">
      <c r="A534" s="25"/>
      <c r="B534" s="25"/>
      <c r="C534" s="59"/>
      <c r="D534" s="25"/>
      <c r="E534" s="25"/>
      <c r="F534" s="58"/>
      <c r="J534" s="50"/>
    </row>
    <row r="535" spans="1:10" ht="14.5">
      <c r="A535" s="25"/>
      <c r="B535" s="25"/>
      <c r="C535" s="59"/>
      <c r="D535" s="25"/>
      <c r="E535" s="25"/>
      <c r="F535" s="58"/>
      <c r="J535" s="50"/>
    </row>
    <row r="536" spans="1:10" ht="14.5">
      <c r="A536" s="25"/>
      <c r="B536" s="25"/>
      <c r="C536" s="59"/>
      <c r="D536" s="25"/>
      <c r="E536" s="25"/>
      <c r="F536" s="58"/>
      <c r="J536" s="50"/>
    </row>
    <row r="537" spans="1:10" ht="14.5">
      <c r="A537" s="25"/>
      <c r="B537" s="25"/>
      <c r="C537" s="59"/>
      <c r="D537" s="25"/>
      <c r="E537" s="25"/>
      <c r="F537" s="58"/>
      <c r="J537" s="50"/>
    </row>
    <row r="538" spans="1:10" ht="14.5">
      <c r="A538" s="25"/>
      <c r="B538" s="25"/>
      <c r="C538" s="59"/>
      <c r="D538" s="25"/>
      <c r="E538" s="25"/>
      <c r="F538" s="58"/>
      <c r="J538" s="50"/>
    </row>
    <row r="539" spans="1:10" ht="14.5">
      <c r="A539" s="25"/>
      <c r="B539" s="25"/>
      <c r="C539" s="59"/>
      <c r="D539" s="25"/>
      <c r="E539" s="25"/>
      <c r="F539" s="58"/>
      <c r="J539" s="50"/>
    </row>
    <row r="540" spans="1:10" ht="14.5">
      <c r="A540" s="25"/>
      <c r="B540" s="25"/>
      <c r="C540" s="59"/>
      <c r="D540" s="25"/>
      <c r="E540" s="25"/>
      <c r="F540" s="58"/>
      <c r="J540" s="50"/>
    </row>
    <row r="541" spans="1:10" ht="14.5">
      <c r="A541" s="25"/>
      <c r="B541" s="25"/>
      <c r="C541" s="59"/>
      <c r="D541" s="25"/>
      <c r="E541" s="25"/>
      <c r="F541" s="58"/>
      <c r="J541" s="50"/>
    </row>
    <row r="542" spans="1:10" ht="14.5">
      <c r="A542" s="25"/>
      <c r="B542" s="25"/>
      <c r="C542" s="59"/>
      <c r="D542" s="25"/>
      <c r="E542" s="25"/>
      <c r="F542" s="58"/>
      <c r="J542" s="50"/>
    </row>
    <row r="543" spans="1:10" ht="14.5">
      <c r="A543" s="25"/>
      <c r="B543" s="25"/>
      <c r="C543" s="59"/>
      <c r="D543" s="25"/>
      <c r="E543" s="25"/>
      <c r="F543" s="58"/>
      <c r="J543" s="50"/>
    </row>
    <row r="544" spans="1:10" ht="14.5">
      <c r="A544" s="25"/>
      <c r="B544" s="25"/>
      <c r="C544" s="59"/>
      <c r="D544" s="25"/>
      <c r="E544" s="25"/>
      <c r="F544" s="58"/>
      <c r="J544" s="50"/>
    </row>
    <row r="545" spans="1:10" ht="14.5">
      <c r="A545" s="25"/>
      <c r="B545" s="25"/>
      <c r="C545" s="59"/>
      <c r="D545" s="25"/>
      <c r="E545" s="25"/>
      <c r="F545" s="58"/>
      <c r="J545" s="50"/>
    </row>
    <row r="546" spans="1:10" ht="14.5">
      <c r="A546" s="25"/>
      <c r="B546" s="25"/>
      <c r="C546" s="59"/>
      <c r="D546" s="25"/>
      <c r="E546" s="25"/>
      <c r="F546" s="58"/>
      <c r="J546" s="50"/>
    </row>
    <row r="547" spans="1:10" ht="14.5">
      <c r="A547" s="25"/>
      <c r="B547" s="25"/>
      <c r="C547" s="59"/>
      <c r="D547" s="25"/>
      <c r="E547" s="25"/>
      <c r="F547" s="58"/>
      <c r="J547" s="50"/>
    </row>
    <row r="548" spans="1:10" ht="14.5">
      <c r="A548" s="25"/>
      <c r="B548" s="25"/>
      <c r="C548" s="59"/>
      <c r="D548" s="25"/>
      <c r="E548" s="25"/>
      <c r="F548" s="58"/>
      <c r="J548" s="50"/>
    </row>
    <row r="549" spans="1:10" ht="14.5">
      <c r="A549" s="25"/>
      <c r="B549" s="25"/>
      <c r="C549" s="59"/>
      <c r="D549" s="25"/>
      <c r="E549" s="25"/>
      <c r="F549" s="58"/>
      <c r="J549" s="50"/>
    </row>
    <row r="550" spans="1:10" ht="14.5">
      <c r="A550" s="25"/>
      <c r="B550" s="25"/>
      <c r="C550" s="59"/>
      <c r="D550" s="25"/>
      <c r="E550" s="25"/>
      <c r="F550" s="58"/>
      <c r="J550" s="50"/>
    </row>
    <row r="551" spans="1:10" ht="14.5">
      <c r="A551" s="25"/>
      <c r="B551" s="25"/>
      <c r="C551" s="59"/>
      <c r="D551" s="25"/>
      <c r="E551" s="25"/>
      <c r="F551" s="58"/>
      <c r="J551" s="50"/>
    </row>
    <row r="552" spans="1:10" ht="14.5">
      <c r="A552" s="25"/>
      <c r="B552" s="25"/>
      <c r="C552" s="59"/>
      <c r="D552" s="25"/>
      <c r="E552" s="25"/>
      <c r="F552" s="58"/>
      <c r="J552" s="50"/>
    </row>
    <row r="553" spans="1:10" ht="14.5">
      <c r="A553" s="25"/>
      <c r="B553" s="25"/>
      <c r="C553" s="59"/>
      <c r="D553" s="25"/>
      <c r="E553" s="25"/>
      <c r="F553" s="58"/>
      <c r="J553" s="50"/>
    </row>
    <row r="554" spans="1:10" ht="14.5">
      <c r="A554" s="25"/>
      <c r="B554" s="25"/>
      <c r="C554" s="59"/>
      <c r="D554" s="25"/>
      <c r="E554" s="25"/>
      <c r="F554" s="58"/>
      <c r="J554" s="50"/>
    </row>
    <row r="555" spans="1:10" ht="14.5">
      <c r="A555" s="25"/>
      <c r="B555" s="25"/>
      <c r="C555" s="59"/>
      <c r="D555" s="25"/>
      <c r="E555" s="25"/>
      <c r="F555" s="58"/>
      <c r="J555" s="50"/>
    </row>
    <row r="556" spans="1:10" ht="14.5">
      <c r="A556" s="25"/>
      <c r="B556" s="25"/>
      <c r="C556" s="59"/>
      <c r="D556" s="25"/>
      <c r="E556" s="25"/>
      <c r="F556" s="58"/>
      <c r="J556" s="50"/>
    </row>
    <row r="557" spans="1:10" ht="14.5">
      <c r="A557" s="25"/>
      <c r="B557" s="25"/>
      <c r="C557" s="59"/>
      <c r="D557" s="25"/>
      <c r="E557" s="25"/>
      <c r="F557" s="58"/>
      <c r="J557" s="50"/>
    </row>
    <row r="558" spans="1:10" ht="14.5">
      <c r="A558" s="25"/>
      <c r="B558" s="25"/>
      <c r="C558" s="59"/>
      <c r="D558" s="25"/>
      <c r="E558" s="25"/>
      <c r="F558" s="58"/>
      <c r="J558" s="50"/>
    </row>
    <row r="559" spans="1:10" ht="14.5">
      <c r="A559" s="25"/>
      <c r="B559" s="25"/>
      <c r="C559" s="59"/>
      <c r="D559" s="25"/>
      <c r="E559" s="25"/>
      <c r="F559" s="58"/>
      <c r="J559" s="50"/>
    </row>
    <row r="560" spans="1:10" ht="14.5">
      <c r="A560" s="25"/>
      <c r="B560" s="25"/>
      <c r="C560" s="59"/>
      <c r="D560" s="25"/>
      <c r="E560" s="25"/>
      <c r="F560" s="58"/>
      <c r="J560" s="50"/>
    </row>
    <row r="561" spans="1:10" ht="14.5">
      <c r="A561" s="25"/>
      <c r="B561" s="25"/>
      <c r="C561" s="59"/>
      <c r="D561" s="25"/>
      <c r="E561" s="25"/>
      <c r="F561" s="58"/>
      <c r="J561" s="50"/>
    </row>
    <row r="562" spans="1:10" ht="14.5">
      <c r="A562" s="25"/>
      <c r="B562" s="25"/>
      <c r="C562" s="59"/>
      <c r="D562" s="25"/>
      <c r="E562" s="25"/>
      <c r="F562" s="58"/>
      <c r="J562" s="50"/>
    </row>
    <row r="563" spans="1:10" ht="14.5">
      <c r="A563" s="25"/>
      <c r="B563" s="25"/>
      <c r="C563" s="59"/>
      <c r="D563" s="25"/>
      <c r="E563" s="25"/>
      <c r="F563" s="58"/>
      <c r="J563" s="50"/>
    </row>
    <row r="564" spans="1:10" ht="14.5">
      <c r="A564" s="25"/>
      <c r="B564" s="25"/>
      <c r="C564" s="59"/>
      <c r="D564" s="25"/>
      <c r="E564" s="25"/>
      <c r="F564" s="58"/>
      <c r="J564" s="50"/>
    </row>
    <row r="565" spans="1:10" ht="14.5">
      <c r="A565" s="25"/>
      <c r="B565" s="25"/>
      <c r="C565" s="59"/>
      <c r="D565" s="25"/>
      <c r="E565" s="25"/>
      <c r="F565" s="58"/>
      <c r="J565" s="50"/>
    </row>
    <row r="566" spans="1:10" ht="14.5">
      <c r="A566" s="25"/>
      <c r="B566" s="25"/>
      <c r="C566" s="59"/>
      <c r="D566" s="25"/>
      <c r="E566" s="25"/>
      <c r="F566" s="58"/>
      <c r="J566" s="50"/>
    </row>
    <row r="567" spans="1:10" ht="14.5">
      <c r="A567" s="25"/>
      <c r="B567" s="25"/>
      <c r="C567" s="59"/>
      <c r="D567" s="25"/>
      <c r="E567" s="25"/>
      <c r="F567" s="58"/>
      <c r="J567" s="50"/>
    </row>
    <row r="568" spans="1:10" ht="14.5">
      <c r="A568" s="25"/>
      <c r="B568" s="25"/>
      <c r="C568" s="59"/>
      <c r="D568" s="25"/>
      <c r="E568" s="25"/>
      <c r="F568" s="58"/>
      <c r="J568" s="50"/>
    </row>
    <row r="569" spans="1:10" ht="14.5">
      <c r="A569" s="25"/>
      <c r="B569" s="25"/>
      <c r="C569" s="59"/>
      <c r="D569" s="25"/>
      <c r="E569" s="25"/>
      <c r="F569" s="58"/>
      <c r="J569" s="50"/>
    </row>
    <row r="570" spans="1:10" ht="14.5">
      <c r="A570" s="25"/>
      <c r="B570" s="25"/>
      <c r="C570" s="59"/>
      <c r="D570" s="25"/>
      <c r="E570" s="25"/>
      <c r="F570" s="58"/>
      <c r="J570" s="50"/>
    </row>
    <row r="571" spans="1:10" ht="14.5">
      <c r="A571" s="25"/>
      <c r="B571" s="25"/>
      <c r="C571" s="59"/>
      <c r="D571" s="25"/>
      <c r="E571" s="25"/>
      <c r="F571" s="58"/>
      <c r="J571" s="50"/>
    </row>
    <row r="572" spans="1:10" ht="14.5">
      <c r="A572" s="25"/>
      <c r="B572" s="25"/>
      <c r="C572" s="59"/>
      <c r="D572" s="25"/>
      <c r="E572" s="25"/>
      <c r="F572" s="58"/>
      <c r="J572" s="50"/>
    </row>
    <row r="573" spans="1:10" ht="14.5">
      <c r="A573" s="25"/>
      <c r="B573" s="25"/>
      <c r="C573" s="59"/>
      <c r="D573" s="25"/>
      <c r="E573" s="25"/>
      <c r="F573" s="58"/>
      <c r="J573" s="50"/>
    </row>
    <row r="574" spans="1:10" ht="14.5">
      <c r="A574" s="25"/>
      <c r="B574" s="25"/>
      <c r="C574" s="59"/>
      <c r="D574" s="25"/>
      <c r="E574" s="25"/>
      <c r="F574" s="58"/>
      <c r="J574" s="50"/>
    </row>
    <row r="575" spans="1:10" ht="14.5">
      <c r="A575" s="25"/>
      <c r="B575" s="25"/>
      <c r="C575" s="59"/>
      <c r="D575" s="25"/>
      <c r="E575" s="25"/>
      <c r="F575" s="58"/>
      <c r="J575" s="50"/>
    </row>
    <row r="576" spans="1:10" ht="14.5">
      <c r="A576" s="25"/>
      <c r="B576" s="25"/>
      <c r="C576" s="59"/>
      <c r="D576" s="25"/>
      <c r="E576" s="25"/>
      <c r="F576" s="58"/>
      <c r="J576" s="50"/>
    </row>
    <row r="577" spans="1:10" ht="14.5">
      <c r="A577" s="25"/>
      <c r="B577" s="25"/>
      <c r="C577" s="59"/>
      <c r="D577" s="25"/>
      <c r="E577" s="25"/>
      <c r="F577" s="58"/>
      <c r="J577" s="50"/>
    </row>
    <row r="578" spans="1:10" ht="14.5">
      <c r="A578" s="25"/>
      <c r="B578" s="25"/>
      <c r="C578" s="59"/>
      <c r="D578" s="25"/>
      <c r="E578" s="25"/>
      <c r="F578" s="58"/>
      <c r="J578" s="50"/>
    </row>
    <row r="579" spans="1:10" ht="14.5">
      <c r="A579" s="25"/>
      <c r="B579" s="25"/>
      <c r="C579" s="59"/>
      <c r="D579" s="25"/>
      <c r="E579" s="25"/>
      <c r="F579" s="58"/>
      <c r="J579" s="50"/>
    </row>
    <row r="580" spans="1:10" ht="14.5">
      <c r="A580" s="25"/>
      <c r="B580" s="25"/>
      <c r="C580" s="59"/>
      <c r="D580" s="25"/>
      <c r="E580" s="25"/>
      <c r="F580" s="58"/>
      <c r="J580" s="50"/>
    </row>
    <row r="581" spans="1:10" ht="14.5">
      <c r="A581" s="25"/>
      <c r="B581" s="25"/>
      <c r="C581" s="59"/>
      <c r="D581" s="25"/>
      <c r="E581" s="25"/>
      <c r="F581" s="58"/>
      <c r="J581" s="50"/>
    </row>
    <row r="582" spans="1:10" ht="14.5">
      <c r="A582" s="25"/>
      <c r="B582" s="25"/>
      <c r="C582" s="59"/>
      <c r="D582" s="25"/>
      <c r="E582" s="25"/>
      <c r="F582" s="58"/>
      <c r="J582" s="50"/>
    </row>
    <row r="583" spans="1:10" ht="14.5">
      <c r="A583" s="25"/>
      <c r="B583" s="25"/>
      <c r="C583" s="59"/>
      <c r="D583" s="25"/>
      <c r="E583" s="25"/>
      <c r="F583" s="58"/>
      <c r="J583" s="50"/>
    </row>
    <row r="584" spans="1:10" ht="14.5">
      <c r="A584" s="25"/>
      <c r="B584" s="25"/>
      <c r="C584" s="59"/>
      <c r="D584" s="25"/>
      <c r="E584" s="25"/>
      <c r="F584" s="58"/>
      <c r="J584" s="50"/>
    </row>
    <row r="585" spans="1:10" ht="14.5">
      <c r="A585" s="25"/>
      <c r="B585" s="25"/>
      <c r="C585" s="59"/>
      <c r="D585" s="25"/>
      <c r="E585" s="25"/>
      <c r="F585" s="58"/>
      <c r="J585" s="50"/>
    </row>
    <row r="586" spans="1:10" ht="14.5">
      <c r="A586" s="25"/>
      <c r="B586" s="25"/>
      <c r="C586" s="59"/>
      <c r="D586" s="25"/>
      <c r="E586" s="25"/>
      <c r="F586" s="58"/>
      <c r="J586" s="50"/>
    </row>
    <row r="587" spans="1:10" ht="14.5">
      <c r="A587" s="25"/>
      <c r="B587" s="25"/>
      <c r="C587" s="59"/>
      <c r="D587" s="25"/>
      <c r="E587" s="25"/>
      <c r="F587" s="58"/>
      <c r="J587" s="50"/>
    </row>
    <row r="588" spans="1:10" ht="14.5">
      <c r="A588" s="25"/>
      <c r="B588" s="25"/>
      <c r="C588" s="59"/>
      <c r="D588" s="25"/>
      <c r="E588" s="25"/>
      <c r="F588" s="58"/>
      <c r="J588" s="50"/>
    </row>
    <row r="589" spans="1:10" ht="14.5">
      <c r="A589" s="25"/>
      <c r="B589" s="25"/>
      <c r="C589" s="59"/>
      <c r="D589" s="25"/>
      <c r="E589" s="25"/>
      <c r="F589" s="58"/>
      <c r="J589" s="50"/>
    </row>
    <row r="590" spans="1:10" ht="14.5">
      <c r="A590" s="25"/>
      <c r="B590" s="25"/>
      <c r="C590" s="59"/>
      <c r="D590" s="25"/>
      <c r="E590" s="25"/>
      <c r="F590" s="58"/>
      <c r="J590" s="50"/>
    </row>
    <row r="591" spans="1:10" ht="14.5">
      <c r="A591" s="25"/>
      <c r="B591" s="25"/>
      <c r="C591" s="59"/>
      <c r="D591" s="25"/>
      <c r="E591" s="25"/>
      <c r="F591" s="58"/>
      <c r="J591" s="50"/>
    </row>
    <row r="592" spans="1:10" ht="14.5">
      <c r="A592" s="25"/>
      <c r="B592" s="25"/>
      <c r="C592" s="59"/>
      <c r="D592" s="25"/>
      <c r="E592" s="25"/>
      <c r="F592" s="58"/>
      <c r="J592" s="50"/>
    </row>
    <row r="593" spans="1:10" ht="14.5">
      <c r="A593" s="25"/>
      <c r="B593" s="25"/>
      <c r="C593" s="59"/>
      <c r="D593" s="25"/>
      <c r="E593" s="25"/>
      <c r="F593" s="58"/>
      <c r="J593" s="50"/>
    </row>
    <row r="594" spans="1:10" ht="14.5">
      <c r="A594" s="25"/>
      <c r="B594" s="25"/>
      <c r="C594" s="59"/>
      <c r="D594" s="25"/>
      <c r="E594" s="25"/>
      <c r="F594" s="58"/>
      <c r="J594" s="50"/>
    </row>
    <row r="595" spans="1:10" ht="14.5">
      <c r="A595" s="25"/>
      <c r="B595" s="25"/>
      <c r="C595" s="59"/>
      <c r="D595" s="25"/>
      <c r="E595" s="25"/>
      <c r="F595" s="58"/>
      <c r="J595" s="50"/>
    </row>
    <row r="596" spans="1:10" ht="14.5">
      <c r="A596" s="25"/>
      <c r="B596" s="25"/>
      <c r="C596" s="59"/>
      <c r="D596" s="25"/>
      <c r="E596" s="25"/>
      <c r="F596" s="58"/>
      <c r="J596" s="50"/>
    </row>
    <row r="597" spans="1:10" ht="14.5">
      <c r="A597" s="25"/>
      <c r="B597" s="25"/>
      <c r="C597" s="59"/>
      <c r="D597" s="25"/>
      <c r="E597" s="25"/>
      <c r="F597" s="58"/>
      <c r="J597" s="50"/>
    </row>
    <row r="598" spans="1:10" ht="14.5">
      <c r="A598" s="25"/>
      <c r="B598" s="25"/>
      <c r="C598" s="59"/>
      <c r="D598" s="25"/>
      <c r="E598" s="25"/>
      <c r="F598" s="58"/>
      <c r="J598" s="50"/>
    </row>
    <row r="599" spans="1:10" ht="14.5">
      <c r="A599" s="25"/>
      <c r="B599" s="25"/>
      <c r="C599" s="59"/>
      <c r="D599" s="25"/>
      <c r="E599" s="25"/>
      <c r="F599" s="58"/>
      <c r="J599" s="50"/>
    </row>
    <row r="600" spans="1:10" ht="14.5">
      <c r="A600" s="25"/>
      <c r="B600" s="25"/>
      <c r="C600" s="59"/>
      <c r="D600" s="25"/>
      <c r="E600" s="25"/>
      <c r="F600" s="58"/>
      <c r="J600" s="50"/>
    </row>
    <row r="601" spans="1:10" ht="14.5">
      <c r="A601" s="25"/>
      <c r="B601" s="25"/>
      <c r="C601" s="59"/>
      <c r="D601" s="25"/>
      <c r="E601" s="25"/>
      <c r="F601" s="58"/>
      <c r="J601" s="50"/>
    </row>
    <row r="602" spans="1:10" ht="14.5">
      <c r="A602" s="25"/>
      <c r="B602" s="25"/>
      <c r="C602" s="59"/>
      <c r="D602" s="25"/>
      <c r="E602" s="25"/>
      <c r="F602" s="58"/>
      <c r="J602" s="50"/>
    </row>
    <row r="603" spans="1:10" ht="14.5">
      <c r="A603" s="25"/>
      <c r="B603" s="25"/>
      <c r="C603" s="59"/>
      <c r="D603" s="25"/>
      <c r="E603" s="25"/>
      <c r="F603" s="58"/>
      <c r="J603" s="50"/>
    </row>
    <row r="604" spans="1:10" ht="14.5">
      <c r="A604" s="25"/>
      <c r="B604" s="25"/>
      <c r="C604" s="59"/>
      <c r="D604" s="25"/>
      <c r="E604" s="25"/>
      <c r="F604" s="58"/>
      <c r="J604" s="50"/>
    </row>
    <row r="605" spans="1:10" ht="14.5">
      <c r="A605" s="25"/>
      <c r="B605" s="25"/>
      <c r="C605" s="59"/>
      <c r="D605" s="25"/>
      <c r="E605" s="25"/>
      <c r="F605" s="58"/>
      <c r="J605" s="50"/>
    </row>
    <row r="606" spans="1:10" ht="14.5">
      <c r="A606" s="25"/>
      <c r="B606" s="25"/>
      <c r="C606" s="59"/>
      <c r="D606" s="25"/>
      <c r="E606" s="25"/>
      <c r="F606" s="58"/>
      <c r="J606" s="50"/>
    </row>
    <row r="607" spans="1:10" ht="14.5">
      <c r="A607" s="25"/>
      <c r="B607" s="25"/>
      <c r="C607" s="59"/>
      <c r="D607" s="25"/>
      <c r="E607" s="25"/>
      <c r="F607" s="58"/>
      <c r="J607" s="50"/>
    </row>
    <row r="608" spans="1:10" ht="14.5">
      <c r="A608" s="25"/>
      <c r="B608" s="25"/>
      <c r="C608" s="59"/>
      <c r="D608" s="25"/>
      <c r="E608" s="25"/>
      <c r="F608" s="58"/>
      <c r="J608" s="50"/>
    </row>
    <row r="609" spans="1:10" ht="14.5">
      <c r="A609" s="25"/>
      <c r="B609" s="25"/>
      <c r="C609" s="59"/>
      <c r="D609" s="25"/>
      <c r="E609" s="25"/>
      <c r="F609" s="58"/>
      <c r="J609" s="50"/>
    </row>
    <row r="610" spans="1:10" ht="14.5">
      <c r="A610" s="25"/>
      <c r="B610" s="25"/>
      <c r="C610" s="59"/>
      <c r="D610" s="25"/>
      <c r="E610" s="25"/>
      <c r="F610" s="58"/>
      <c r="J610" s="50"/>
    </row>
    <row r="611" spans="1:10" ht="14.5">
      <c r="A611" s="25"/>
      <c r="B611" s="25"/>
      <c r="C611" s="59"/>
      <c r="D611" s="25"/>
      <c r="E611" s="25"/>
      <c r="F611" s="58"/>
      <c r="J611" s="50"/>
    </row>
    <row r="612" spans="1:10" ht="14.5">
      <c r="A612" s="25"/>
      <c r="B612" s="25"/>
      <c r="C612" s="59"/>
      <c r="D612" s="25"/>
      <c r="E612" s="25"/>
      <c r="F612" s="58"/>
      <c r="J612" s="50"/>
    </row>
    <row r="613" spans="1:10" ht="14.5">
      <c r="A613" s="25"/>
      <c r="B613" s="25"/>
      <c r="C613" s="59"/>
      <c r="D613" s="25"/>
      <c r="E613" s="25"/>
      <c r="F613" s="58"/>
      <c r="J613" s="50"/>
    </row>
    <row r="614" spans="1:10" ht="14.5">
      <c r="A614" s="25"/>
      <c r="B614" s="25"/>
      <c r="C614" s="59"/>
      <c r="D614" s="25"/>
      <c r="E614" s="25"/>
      <c r="F614" s="58"/>
      <c r="J614" s="50"/>
    </row>
    <row r="615" spans="1:10" ht="14.5">
      <c r="A615" s="25"/>
      <c r="B615" s="25"/>
      <c r="C615" s="59"/>
      <c r="D615" s="25"/>
      <c r="E615" s="25"/>
      <c r="F615" s="58"/>
      <c r="J615" s="50"/>
    </row>
    <row r="616" spans="1:10" ht="14.5">
      <c r="A616" s="25"/>
      <c r="B616" s="25"/>
      <c r="C616" s="59"/>
      <c r="D616" s="25"/>
      <c r="E616" s="25"/>
      <c r="F616" s="58"/>
      <c r="J616" s="50"/>
    </row>
    <row r="617" spans="1:10" ht="14.5">
      <c r="A617" s="25"/>
      <c r="B617" s="25"/>
      <c r="C617" s="59"/>
      <c r="D617" s="25"/>
      <c r="E617" s="25"/>
      <c r="F617" s="58"/>
      <c r="J617" s="50"/>
    </row>
    <row r="618" spans="1:10" ht="14.5">
      <c r="A618" s="25"/>
      <c r="B618" s="25"/>
      <c r="C618" s="59"/>
      <c r="D618" s="25"/>
      <c r="E618" s="25"/>
      <c r="F618" s="58"/>
      <c r="J618" s="50"/>
    </row>
    <row r="619" spans="1:10" ht="14.5">
      <c r="A619" s="25"/>
      <c r="B619" s="25"/>
      <c r="C619" s="59"/>
      <c r="D619" s="25"/>
      <c r="E619" s="25"/>
      <c r="F619" s="58"/>
      <c r="J619" s="50"/>
    </row>
    <row r="620" spans="1:10" ht="14.5">
      <c r="A620" s="25"/>
      <c r="B620" s="25"/>
      <c r="C620" s="59"/>
      <c r="D620" s="25"/>
      <c r="E620" s="25"/>
      <c r="F620" s="58"/>
      <c r="J620" s="50"/>
    </row>
    <row r="621" spans="1:10" ht="14.5">
      <c r="A621" s="25"/>
      <c r="B621" s="25"/>
      <c r="C621" s="59"/>
      <c r="D621" s="25"/>
      <c r="E621" s="25"/>
      <c r="F621" s="58"/>
      <c r="J621" s="50"/>
    </row>
    <row r="622" spans="1:10" ht="14.5">
      <c r="A622" s="25"/>
      <c r="B622" s="25"/>
      <c r="C622" s="59"/>
      <c r="D622" s="25"/>
      <c r="E622" s="25"/>
      <c r="F622" s="58"/>
      <c r="J622" s="50"/>
    </row>
    <row r="623" spans="1:10" ht="14.5">
      <c r="A623" s="25"/>
      <c r="B623" s="25"/>
      <c r="C623" s="59"/>
      <c r="D623" s="25"/>
      <c r="E623" s="25"/>
      <c r="F623" s="58"/>
      <c r="J623" s="50"/>
    </row>
    <row r="624" spans="1:10" ht="14.5">
      <c r="A624" s="25"/>
      <c r="B624" s="25"/>
      <c r="C624" s="59"/>
      <c r="D624" s="25"/>
      <c r="E624" s="25"/>
      <c r="F624" s="58"/>
      <c r="J624" s="50"/>
    </row>
    <row r="625" spans="1:10" ht="14.5">
      <c r="A625" s="25"/>
      <c r="B625" s="25"/>
      <c r="C625" s="59"/>
      <c r="D625" s="25"/>
      <c r="E625" s="25"/>
      <c r="F625" s="58"/>
      <c r="J625" s="50"/>
    </row>
    <row r="626" spans="1:10" ht="14.5">
      <c r="A626" s="25"/>
      <c r="B626" s="25"/>
      <c r="C626" s="59"/>
      <c r="D626" s="25"/>
      <c r="E626" s="25"/>
      <c r="F626" s="58"/>
      <c r="J626" s="50"/>
    </row>
    <row r="627" spans="1:10" ht="14.5">
      <c r="A627" s="25"/>
      <c r="B627" s="25"/>
      <c r="C627" s="59"/>
      <c r="D627" s="25"/>
      <c r="E627" s="25"/>
      <c r="F627" s="58"/>
      <c r="J627" s="50"/>
    </row>
    <row r="628" spans="1:10" ht="14.5">
      <c r="A628" s="25"/>
      <c r="B628" s="25"/>
      <c r="C628" s="59"/>
      <c r="D628" s="25"/>
      <c r="E628" s="25"/>
      <c r="F628" s="58"/>
      <c r="J628" s="50"/>
    </row>
    <row r="629" spans="1:10" ht="14.5">
      <c r="A629" s="25"/>
      <c r="B629" s="25"/>
      <c r="C629" s="59"/>
      <c r="D629" s="25"/>
      <c r="E629" s="25"/>
      <c r="F629" s="58"/>
      <c r="J629" s="50"/>
    </row>
    <row r="630" spans="1:10" ht="14.5">
      <c r="A630" s="25"/>
      <c r="B630" s="25"/>
      <c r="C630" s="59"/>
      <c r="D630" s="25"/>
      <c r="E630" s="25"/>
      <c r="F630" s="58"/>
      <c r="J630" s="50"/>
    </row>
    <row r="631" spans="1:10" ht="14.5">
      <c r="A631" s="25"/>
      <c r="B631" s="25"/>
      <c r="C631" s="59"/>
      <c r="D631" s="25"/>
      <c r="E631" s="25"/>
      <c r="F631" s="58"/>
      <c r="J631" s="50"/>
    </row>
    <row r="632" spans="1:10" ht="14.5">
      <c r="A632" s="25"/>
      <c r="B632" s="25"/>
      <c r="C632" s="59"/>
      <c r="D632" s="25"/>
      <c r="E632" s="25"/>
      <c r="F632" s="58"/>
      <c r="J632" s="50"/>
    </row>
    <row r="633" spans="1:10" ht="14.5">
      <c r="A633" s="25"/>
      <c r="B633" s="25"/>
      <c r="C633" s="59"/>
      <c r="D633" s="25"/>
      <c r="E633" s="25"/>
      <c r="F633" s="58"/>
      <c r="J633" s="50"/>
    </row>
    <row r="634" spans="1:10" ht="14.5">
      <c r="A634" s="25"/>
      <c r="B634" s="25"/>
      <c r="C634" s="59"/>
      <c r="D634" s="25"/>
      <c r="E634" s="25"/>
      <c r="F634" s="58"/>
      <c r="J634" s="50"/>
    </row>
    <row r="635" spans="1:10" ht="14.5">
      <c r="A635" s="25"/>
      <c r="B635" s="25"/>
      <c r="C635" s="59"/>
      <c r="D635" s="25"/>
      <c r="E635" s="25"/>
      <c r="F635" s="58"/>
      <c r="J635" s="50"/>
    </row>
    <row r="636" spans="1:10" ht="14.5">
      <c r="A636" s="25"/>
      <c r="B636" s="25"/>
      <c r="C636" s="59"/>
      <c r="D636" s="25"/>
      <c r="E636" s="25"/>
      <c r="F636" s="58"/>
      <c r="J636" s="50"/>
    </row>
    <row r="637" spans="1:10" ht="14.5">
      <c r="A637" s="25"/>
      <c r="B637" s="25"/>
      <c r="C637" s="59"/>
      <c r="D637" s="25"/>
      <c r="E637" s="25"/>
      <c r="F637" s="58"/>
      <c r="J637" s="50"/>
    </row>
    <row r="638" spans="1:10" ht="14.5">
      <c r="A638" s="25"/>
      <c r="B638" s="25"/>
      <c r="C638" s="59"/>
      <c r="D638" s="25"/>
      <c r="E638" s="25"/>
      <c r="F638" s="58"/>
      <c r="J638" s="50"/>
    </row>
    <row r="639" spans="1:10" ht="14.5">
      <c r="A639" s="25"/>
      <c r="B639" s="25"/>
      <c r="C639" s="59"/>
      <c r="D639" s="25"/>
      <c r="E639" s="25"/>
      <c r="F639" s="58"/>
      <c r="J639" s="50"/>
    </row>
    <row r="640" spans="1:10" ht="14.5">
      <c r="A640" s="25"/>
      <c r="B640" s="25"/>
      <c r="C640" s="59"/>
      <c r="D640" s="25"/>
      <c r="E640" s="25"/>
      <c r="F640" s="58"/>
      <c r="J640" s="50"/>
    </row>
    <row r="641" spans="1:10" ht="14.5">
      <c r="A641" s="25"/>
      <c r="B641" s="25"/>
      <c r="C641" s="59"/>
      <c r="D641" s="25"/>
      <c r="E641" s="25"/>
      <c r="F641" s="58"/>
      <c r="J641" s="50"/>
    </row>
    <row r="642" spans="1:10" ht="14.5">
      <c r="A642" s="25"/>
      <c r="B642" s="25"/>
      <c r="C642" s="59"/>
      <c r="D642" s="25"/>
      <c r="E642" s="25"/>
      <c r="F642" s="58"/>
      <c r="J642" s="50"/>
    </row>
    <row r="643" spans="1:10" ht="14.5">
      <c r="A643" s="25"/>
      <c r="B643" s="25"/>
      <c r="C643" s="59"/>
      <c r="D643" s="25"/>
      <c r="E643" s="25"/>
      <c r="F643" s="58"/>
      <c r="J643" s="50"/>
    </row>
    <row r="644" spans="1:10" ht="14.5">
      <c r="A644" s="25"/>
      <c r="B644" s="25"/>
      <c r="C644" s="59"/>
      <c r="D644" s="25"/>
      <c r="E644" s="25"/>
      <c r="F644" s="58"/>
      <c r="J644" s="50"/>
    </row>
    <row r="645" spans="1:10" ht="14.5">
      <c r="A645" s="25"/>
      <c r="B645" s="25"/>
      <c r="C645" s="59"/>
      <c r="D645" s="25"/>
      <c r="E645" s="25"/>
      <c r="F645" s="58"/>
      <c r="J645" s="50"/>
    </row>
    <row r="646" spans="1:10" ht="14.5">
      <c r="A646" s="25"/>
      <c r="B646" s="25"/>
      <c r="C646" s="59"/>
      <c r="D646" s="25"/>
      <c r="E646" s="25"/>
      <c r="F646" s="58"/>
      <c r="J646" s="50"/>
    </row>
    <row r="647" spans="1:10" ht="14.5">
      <c r="A647" s="25"/>
      <c r="B647" s="25"/>
      <c r="C647" s="59"/>
      <c r="D647" s="25"/>
      <c r="E647" s="25"/>
      <c r="F647" s="58"/>
      <c r="J647" s="50"/>
    </row>
    <row r="648" spans="1:10" ht="14.5">
      <c r="A648" s="25"/>
      <c r="B648" s="25"/>
      <c r="C648" s="59"/>
      <c r="D648" s="25"/>
      <c r="E648" s="25"/>
      <c r="F648" s="58"/>
      <c r="J648" s="50"/>
    </row>
    <row r="649" spans="1:10" ht="14.5">
      <c r="A649" s="25"/>
      <c r="B649" s="25"/>
      <c r="C649" s="59"/>
      <c r="D649" s="25"/>
      <c r="E649" s="25"/>
      <c r="F649" s="58"/>
      <c r="J649" s="50"/>
    </row>
    <row r="650" spans="1:10" ht="14.5">
      <c r="A650" s="25"/>
      <c r="B650" s="25"/>
      <c r="C650" s="59"/>
      <c r="D650" s="25"/>
      <c r="E650" s="25"/>
      <c r="F650" s="58"/>
      <c r="J650" s="50"/>
    </row>
    <row r="651" spans="1:10" ht="14.5">
      <c r="A651" s="25"/>
      <c r="B651" s="25"/>
      <c r="C651" s="59"/>
      <c r="D651" s="25"/>
      <c r="E651" s="25"/>
      <c r="F651" s="58"/>
      <c r="J651" s="50"/>
    </row>
    <row r="652" spans="1:10" ht="14.5">
      <c r="A652" s="25"/>
      <c r="B652" s="25"/>
      <c r="C652" s="59"/>
      <c r="D652" s="25"/>
      <c r="E652" s="25"/>
      <c r="F652" s="58"/>
      <c r="J652" s="50"/>
    </row>
    <row r="653" spans="1:10" ht="14.5">
      <c r="A653" s="25"/>
      <c r="B653" s="25"/>
      <c r="C653" s="59"/>
      <c r="D653" s="25"/>
      <c r="E653" s="25"/>
      <c r="F653" s="58"/>
      <c r="J653" s="50"/>
    </row>
    <row r="654" spans="1:10" ht="14.5">
      <c r="A654" s="25"/>
      <c r="B654" s="25"/>
      <c r="C654" s="59"/>
      <c r="D654" s="25"/>
      <c r="E654" s="25"/>
      <c r="F654" s="58"/>
      <c r="J654" s="50"/>
    </row>
    <row r="655" spans="1:10" ht="14.5">
      <c r="A655" s="25"/>
      <c r="B655" s="25"/>
      <c r="C655" s="59"/>
      <c r="D655" s="25"/>
      <c r="E655" s="25"/>
      <c r="F655" s="58"/>
      <c r="J655" s="50"/>
    </row>
    <row r="656" spans="1:10" ht="14.5">
      <c r="A656" s="25"/>
      <c r="B656" s="25"/>
      <c r="C656" s="59"/>
      <c r="D656" s="25"/>
      <c r="E656" s="25"/>
      <c r="F656" s="58"/>
      <c r="J656" s="50"/>
    </row>
    <row r="657" spans="1:10" ht="14.5">
      <c r="A657" s="25"/>
      <c r="B657" s="25"/>
      <c r="C657" s="59"/>
      <c r="D657" s="25"/>
      <c r="E657" s="25"/>
      <c r="F657" s="58"/>
      <c r="J657" s="50"/>
    </row>
    <row r="658" spans="1:10" ht="14.5">
      <c r="A658" s="25"/>
      <c r="B658" s="25"/>
      <c r="C658" s="59"/>
      <c r="D658" s="25"/>
      <c r="E658" s="25"/>
      <c r="F658" s="58"/>
      <c r="J658" s="50"/>
    </row>
    <row r="659" spans="1:10" ht="14.5">
      <c r="A659" s="25"/>
      <c r="B659" s="25"/>
      <c r="C659" s="59"/>
      <c r="D659" s="25"/>
      <c r="E659" s="25"/>
      <c r="F659" s="58"/>
      <c r="J659" s="50"/>
    </row>
    <row r="660" spans="1:10" ht="14.5">
      <c r="A660" s="25"/>
      <c r="B660" s="25"/>
      <c r="C660" s="59"/>
      <c r="D660" s="25"/>
      <c r="E660" s="25"/>
      <c r="F660" s="58"/>
      <c r="J660" s="50"/>
    </row>
    <row r="661" spans="1:10" ht="14.5">
      <c r="A661" s="25"/>
      <c r="B661" s="25"/>
      <c r="C661" s="59"/>
      <c r="D661" s="25"/>
      <c r="E661" s="25"/>
      <c r="F661" s="58"/>
      <c r="J661" s="50"/>
    </row>
    <row r="662" spans="1:10" ht="14.5">
      <c r="A662" s="25"/>
      <c r="B662" s="25"/>
      <c r="C662" s="59"/>
      <c r="D662" s="25"/>
      <c r="E662" s="25"/>
      <c r="F662" s="58"/>
      <c r="J662" s="50"/>
    </row>
    <row r="663" spans="1:10" ht="14.5">
      <c r="A663" s="25"/>
      <c r="B663" s="25"/>
      <c r="C663" s="59"/>
      <c r="D663" s="25"/>
      <c r="E663" s="25"/>
      <c r="F663" s="58"/>
      <c r="J663" s="50"/>
    </row>
    <row r="664" spans="1:10" ht="14.5">
      <c r="A664" s="25"/>
      <c r="B664" s="25"/>
      <c r="C664" s="59"/>
      <c r="D664" s="25"/>
      <c r="E664" s="25"/>
      <c r="F664" s="58"/>
      <c r="J664" s="50"/>
    </row>
    <row r="665" spans="1:10" ht="14.5">
      <c r="A665" s="25"/>
      <c r="B665" s="25"/>
      <c r="C665" s="59"/>
      <c r="D665" s="25"/>
      <c r="E665" s="25"/>
      <c r="F665" s="58"/>
      <c r="J665" s="50"/>
    </row>
    <row r="666" spans="1:10" ht="14.5">
      <c r="A666" s="25"/>
      <c r="B666" s="25"/>
      <c r="C666" s="59"/>
      <c r="D666" s="25"/>
      <c r="E666" s="25"/>
      <c r="F666" s="58"/>
      <c r="J666" s="50"/>
    </row>
    <row r="667" spans="1:10" ht="14.5">
      <c r="A667" s="25"/>
      <c r="B667" s="25"/>
      <c r="C667" s="59"/>
      <c r="D667" s="25"/>
      <c r="E667" s="25"/>
      <c r="F667" s="58"/>
      <c r="J667" s="50"/>
    </row>
    <row r="668" spans="1:10" ht="14.5">
      <c r="A668" s="25"/>
      <c r="B668" s="25"/>
      <c r="C668" s="59"/>
      <c r="D668" s="25"/>
      <c r="E668" s="25"/>
      <c r="F668" s="58"/>
      <c r="J668" s="50"/>
    </row>
    <row r="669" spans="1:10" ht="14.5">
      <c r="A669" s="25"/>
      <c r="B669" s="25"/>
      <c r="C669" s="59"/>
      <c r="D669" s="25"/>
      <c r="E669" s="25"/>
      <c r="F669" s="58"/>
      <c r="J669" s="50"/>
    </row>
    <row r="670" spans="1:10" ht="14.5">
      <c r="A670" s="25"/>
      <c r="B670" s="25"/>
      <c r="C670" s="59"/>
      <c r="D670" s="25"/>
      <c r="E670" s="25"/>
      <c r="F670" s="58"/>
      <c r="J670" s="50"/>
    </row>
    <row r="671" spans="1:10" ht="14.5">
      <c r="A671" s="25"/>
      <c r="B671" s="25"/>
      <c r="C671" s="59"/>
      <c r="D671" s="25"/>
      <c r="E671" s="25"/>
      <c r="F671" s="58"/>
      <c r="J671" s="50"/>
    </row>
    <row r="672" spans="1:10" ht="14.5">
      <c r="A672" s="25"/>
      <c r="B672" s="25"/>
      <c r="C672" s="59"/>
      <c r="D672" s="25"/>
      <c r="E672" s="25"/>
      <c r="F672" s="58"/>
      <c r="J672" s="50"/>
    </row>
    <row r="673" spans="1:10" ht="14.5">
      <c r="A673" s="25"/>
      <c r="B673" s="25"/>
      <c r="C673" s="59"/>
      <c r="D673" s="25"/>
      <c r="E673" s="25"/>
      <c r="F673" s="58"/>
      <c r="J673" s="50"/>
    </row>
    <row r="674" spans="1:10" ht="14.5">
      <c r="A674" s="25"/>
      <c r="B674" s="25"/>
      <c r="C674" s="59"/>
      <c r="D674" s="25"/>
      <c r="E674" s="25"/>
      <c r="F674" s="58"/>
      <c r="J674" s="50"/>
    </row>
    <row r="675" spans="1:10" ht="14.5">
      <c r="A675" s="25"/>
      <c r="B675" s="25"/>
      <c r="C675" s="59"/>
      <c r="D675" s="25"/>
      <c r="E675" s="25"/>
      <c r="F675" s="58"/>
      <c r="J675" s="50"/>
    </row>
    <row r="676" spans="1:10" ht="14.5">
      <c r="A676" s="25"/>
      <c r="B676" s="25"/>
      <c r="C676" s="59"/>
      <c r="D676" s="25"/>
      <c r="E676" s="25"/>
      <c r="F676" s="58"/>
      <c r="J676" s="50"/>
    </row>
    <row r="677" spans="1:10" ht="14.5">
      <c r="A677" s="25"/>
      <c r="B677" s="25"/>
      <c r="C677" s="59"/>
      <c r="D677" s="25"/>
      <c r="E677" s="25"/>
      <c r="F677" s="58"/>
      <c r="J677" s="50"/>
    </row>
    <row r="678" spans="1:10" ht="14.5">
      <c r="A678" s="25"/>
      <c r="B678" s="25"/>
      <c r="C678" s="59"/>
      <c r="D678" s="25"/>
      <c r="E678" s="25"/>
      <c r="F678" s="58"/>
      <c r="J678" s="50"/>
    </row>
    <row r="679" spans="1:10" ht="14.5">
      <c r="A679" s="25"/>
      <c r="B679" s="25"/>
      <c r="C679" s="59"/>
      <c r="D679" s="25"/>
      <c r="E679" s="25"/>
      <c r="F679" s="58"/>
      <c r="J679" s="50"/>
    </row>
    <row r="680" spans="1:10" ht="14.5">
      <c r="A680" s="25"/>
      <c r="B680" s="25"/>
      <c r="C680" s="59"/>
      <c r="D680" s="25"/>
      <c r="E680" s="25"/>
      <c r="F680" s="58"/>
      <c r="J680" s="50"/>
    </row>
    <row r="681" spans="1:10" ht="14.5">
      <c r="A681" s="25"/>
      <c r="B681" s="25"/>
      <c r="C681" s="59"/>
      <c r="D681" s="25"/>
      <c r="E681" s="25"/>
      <c r="F681" s="58"/>
      <c r="J681" s="50"/>
    </row>
    <row r="682" spans="1:10" ht="14.5">
      <c r="A682" s="25"/>
      <c r="B682" s="25"/>
      <c r="C682" s="59"/>
      <c r="D682" s="25"/>
      <c r="E682" s="25"/>
      <c r="F682" s="58"/>
      <c r="J682" s="50"/>
    </row>
    <row r="683" spans="1:10" ht="14.5">
      <c r="A683" s="25"/>
      <c r="B683" s="25"/>
      <c r="C683" s="59"/>
      <c r="D683" s="25"/>
      <c r="E683" s="25"/>
      <c r="F683" s="58"/>
      <c r="J683" s="50"/>
    </row>
    <row r="684" spans="1:10" ht="14.5">
      <c r="A684" s="25"/>
      <c r="B684" s="25"/>
      <c r="C684" s="59"/>
      <c r="D684" s="25"/>
      <c r="E684" s="25"/>
      <c r="F684" s="58"/>
      <c r="J684" s="50"/>
    </row>
    <row r="685" spans="1:10" ht="14.5">
      <c r="A685" s="25"/>
      <c r="B685" s="25"/>
      <c r="C685" s="59"/>
      <c r="D685" s="25"/>
      <c r="E685" s="25"/>
      <c r="F685" s="58"/>
      <c r="J685" s="50"/>
    </row>
    <row r="686" spans="1:10" ht="14.5">
      <c r="A686" s="25"/>
      <c r="B686" s="25"/>
      <c r="C686" s="59"/>
      <c r="D686" s="25"/>
      <c r="E686" s="25"/>
      <c r="F686" s="58"/>
      <c r="J686" s="50"/>
    </row>
    <row r="687" spans="1:10" ht="14.5">
      <c r="A687" s="25"/>
      <c r="B687" s="25"/>
      <c r="C687" s="59"/>
      <c r="D687" s="25"/>
      <c r="E687" s="25"/>
      <c r="F687" s="58"/>
      <c r="J687" s="50"/>
    </row>
    <row r="688" spans="1:10" ht="14.5">
      <c r="A688" s="25"/>
      <c r="B688" s="25"/>
      <c r="C688" s="59"/>
      <c r="D688" s="25"/>
      <c r="E688" s="25"/>
      <c r="F688" s="58"/>
      <c r="J688" s="50"/>
    </row>
    <row r="689" spans="1:10" ht="14.5">
      <c r="A689" s="25"/>
      <c r="B689" s="25"/>
      <c r="C689" s="59"/>
      <c r="D689" s="25"/>
      <c r="E689" s="25"/>
      <c r="F689" s="58"/>
      <c r="J689" s="50"/>
    </row>
    <row r="690" spans="1:10" ht="14.5">
      <c r="A690" s="25"/>
      <c r="B690" s="25"/>
      <c r="C690" s="59"/>
      <c r="D690" s="25"/>
      <c r="E690" s="25"/>
      <c r="F690" s="58"/>
      <c r="J690" s="50"/>
    </row>
    <row r="691" spans="1:10" ht="14.5">
      <c r="A691" s="25"/>
      <c r="B691" s="25"/>
      <c r="C691" s="59"/>
      <c r="D691" s="25"/>
      <c r="E691" s="25"/>
      <c r="F691" s="58"/>
      <c r="J691" s="50"/>
    </row>
    <row r="692" spans="1:10" ht="14.5">
      <c r="A692" s="25"/>
      <c r="B692" s="25"/>
      <c r="C692" s="59"/>
      <c r="D692" s="25"/>
      <c r="E692" s="25"/>
      <c r="F692" s="58"/>
      <c r="J692" s="50"/>
    </row>
    <row r="693" spans="1:10" ht="14.5">
      <c r="A693" s="25"/>
      <c r="B693" s="25"/>
      <c r="C693" s="59"/>
      <c r="D693" s="25"/>
      <c r="E693" s="25"/>
      <c r="F693" s="58"/>
      <c r="J693" s="50"/>
    </row>
    <row r="694" spans="1:10" ht="14.5">
      <c r="A694" s="25"/>
      <c r="B694" s="25"/>
      <c r="C694" s="59"/>
      <c r="D694" s="25"/>
      <c r="E694" s="25"/>
      <c r="F694" s="58"/>
      <c r="J694" s="50"/>
    </row>
    <row r="695" spans="1:10" ht="14.5">
      <c r="A695" s="25"/>
      <c r="B695" s="25"/>
      <c r="C695" s="59"/>
      <c r="D695" s="25"/>
      <c r="E695" s="25"/>
      <c r="F695" s="58"/>
      <c r="J695" s="50"/>
    </row>
    <row r="696" spans="1:10" ht="14.5">
      <c r="A696" s="25"/>
      <c r="B696" s="25"/>
      <c r="C696" s="59"/>
      <c r="D696" s="25"/>
      <c r="E696" s="25"/>
      <c r="F696" s="58"/>
      <c r="J696" s="50"/>
    </row>
    <row r="697" spans="1:10" ht="14.5">
      <c r="A697" s="25"/>
      <c r="B697" s="25"/>
      <c r="C697" s="59"/>
      <c r="D697" s="25"/>
      <c r="E697" s="25"/>
      <c r="F697" s="58"/>
      <c r="J697" s="50"/>
    </row>
    <row r="698" spans="1:10" ht="14.5">
      <c r="A698" s="25"/>
      <c r="B698" s="25"/>
      <c r="C698" s="59"/>
      <c r="D698" s="25"/>
      <c r="E698" s="25"/>
      <c r="F698" s="58"/>
      <c r="J698" s="50"/>
    </row>
    <row r="699" spans="1:10" ht="14.5">
      <c r="A699" s="25"/>
      <c r="B699" s="25"/>
      <c r="C699" s="59"/>
      <c r="D699" s="25"/>
      <c r="E699" s="25"/>
      <c r="F699" s="58"/>
      <c r="J699" s="50"/>
    </row>
    <row r="700" spans="1:10" ht="14.5">
      <c r="A700" s="25"/>
      <c r="B700" s="25"/>
      <c r="C700" s="59"/>
      <c r="D700" s="25"/>
      <c r="E700" s="25"/>
      <c r="F700" s="58"/>
      <c r="J700" s="50"/>
    </row>
    <row r="701" spans="1:10" ht="14.5">
      <c r="A701" s="25"/>
      <c r="B701" s="25"/>
      <c r="C701" s="59"/>
      <c r="D701" s="25"/>
      <c r="E701" s="25"/>
      <c r="F701" s="58"/>
      <c r="J701" s="50"/>
    </row>
    <row r="702" spans="1:10" ht="14.5">
      <c r="A702" s="25"/>
      <c r="B702" s="25"/>
      <c r="C702" s="59"/>
      <c r="D702" s="25"/>
      <c r="E702" s="25"/>
      <c r="F702" s="58"/>
      <c r="J702" s="50"/>
    </row>
    <row r="703" spans="1:10" ht="14.5">
      <c r="A703" s="25"/>
      <c r="B703" s="25"/>
      <c r="C703" s="59"/>
      <c r="D703" s="25"/>
      <c r="E703" s="25"/>
      <c r="F703" s="58"/>
      <c r="J703" s="50"/>
    </row>
    <row r="704" spans="1:10" ht="14.5">
      <c r="A704" s="25"/>
      <c r="B704" s="25"/>
      <c r="C704" s="59"/>
      <c r="D704" s="25"/>
      <c r="E704" s="25"/>
      <c r="F704" s="58"/>
      <c r="J704" s="50"/>
    </row>
    <row r="705" spans="1:10" ht="14.5">
      <c r="A705" s="25"/>
      <c r="B705" s="25"/>
      <c r="C705" s="59"/>
      <c r="D705" s="25"/>
      <c r="E705" s="25"/>
      <c r="F705" s="58"/>
      <c r="J705" s="50"/>
    </row>
    <row r="706" spans="1:10" ht="14.5">
      <c r="A706" s="25"/>
      <c r="B706" s="25"/>
      <c r="C706" s="59"/>
      <c r="D706" s="25"/>
      <c r="E706" s="25"/>
      <c r="F706" s="58"/>
      <c r="J706" s="50"/>
    </row>
    <row r="707" spans="1:10" ht="14.5">
      <c r="A707" s="25"/>
      <c r="B707" s="25"/>
      <c r="C707" s="59"/>
      <c r="D707" s="25"/>
      <c r="E707" s="25"/>
      <c r="F707" s="58"/>
      <c r="J707" s="50"/>
    </row>
    <row r="708" spans="1:10" ht="14.5">
      <c r="A708" s="25"/>
      <c r="B708" s="25"/>
      <c r="C708" s="59"/>
      <c r="D708" s="25"/>
      <c r="E708" s="25"/>
      <c r="F708" s="58"/>
      <c r="J708" s="50"/>
    </row>
    <row r="709" spans="1:10" ht="14.5">
      <c r="A709" s="25"/>
      <c r="B709" s="25"/>
      <c r="C709" s="59"/>
      <c r="D709" s="25"/>
      <c r="E709" s="25"/>
      <c r="F709" s="58"/>
      <c r="J709" s="50"/>
    </row>
    <row r="710" spans="1:10" ht="14.5">
      <c r="A710" s="25"/>
      <c r="B710" s="25"/>
      <c r="C710" s="59"/>
      <c r="D710" s="25"/>
      <c r="E710" s="25"/>
      <c r="F710" s="58"/>
      <c r="J710" s="50"/>
    </row>
    <row r="711" spans="1:10" ht="14.5">
      <c r="A711" s="25"/>
      <c r="B711" s="25"/>
      <c r="C711" s="59"/>
      <c r="D711" s="25"/>
      <c r="E711" s="25"/>
      <c r="F711" s="58"/>
      <c r="J711" s="50"/>
    </row>
    <row r="712" spans="1:10" ht="14.5">
      <c r="A712" s="25"/>
      <c r="B712" s="25"/>
      <c r="C712" s="59"/>
      <c r="D712" s="25"/>
      <c r="E712" s="25"/>
      <c r="F712" s="58"/>
      <c r="J712" s="50"/>
    </row>
    <row r="713" spans="1:10" ht="14.5">
      <c r="A713" s="25"/>
      <c r="B713" s="25"/>
      <c r="C713" s="59"/>
      <c r="D713" s="25"/>
      <c r="E713" s="25"/>
      <c r="F713" s="58"/>
      <c r="J713" s="50"/>
    </row>
    <row r="714" spans="1:10" ht="14.5">
      <c r="A714" s="25"/>
      <c r="B714" s="25"/>
      <c r="C714" s="59"/>
      <c r="D714" s="25"/>
      <c r="E714" s="25"/>
      <c r="F714" s="58"/>
      <c r="J714" s="50"/>
    </row>
    <row r="715" spans="1:10" ht="14.5">
      <c r="A715" s="25"/>
      <c r="B715" s="25"/>
      <c r="C715" s="59"/>
      <c r="D715" s="25"/>
      <c r="E715" s="25"/>
      <c r="F715" s="58"/>
      <c r="J715" s="50"/>
    </row>
    <row r="716" spans="1:10" ht="14.5">
      <c r="A716" s="25"/>
      <c r="B716" s="25"/>
      <c r="C716" s="59"/>
      <c r="D716" s="25"/>
      <c r="E716" s="25"/>
      <c r="F716" s="58"/>
      <c r="J716" s="50"/>
    </row>
    <row r="717" spans="1:10" ht="14.5">
      <c r="A717" s="25"/>
      <c r="B717" s="25"/>
      <c r="C717" s="59"/>
      <c r="D717" s="25"/>
      <c r="E717" s="25"/>
      <c r="F717" s="58"/>
      <c r="J717" s="50"/>
    </row>
    <row r="718" spans="1:10" ht="14.5">
      <c r="A718" s="25"/>
      <c r="B718" s="25"/>
      <c r="C718" s="59"/>
      <c r="D718" s="25"/>
      <c r="E718" s="25"/>
      <c r="F718" s="58"/>
      <c r="J718" s="50"/>
    </row>
    <row r="719" spans="1:10" ht="14.5">
      <c r="A719" s="25"/>
      <c r="B719" s="25"/>
      <c r="C719" s="59"/>
      <c r="D719" s="25"/>
      <c r="E719" s="25"/>
      <c r="F719" s="58"/>
      <c r="J719" s="50"/>
    </row>
    <row r="720" spans="1:10" ht="14.5">
      <c r="A720" s="25"/>
      <c r="B720" s="25"/>
      <c r="C720" s="59"/>
      <c r="D720" s="25"/>
      <c r="E720" s="25"/>
      <c r="F720" s="58"/>
      <c r="J720" s="50"/>
    </row>
    <row r="721" spans="1:10" ht="14.5">
      <c r="A721" s="25"/>
      <c r="B721" s="25"/>
      <c r="C721" s="59"/>
      <c r="D721" s="25"/>
      <c r="E721" s="25"/>
      <c r="F721" s="58"/>
      <c r="J721" s="50"/>
    </row>
    <row r="722" spans="1:10" ht="14.5">
      <c r="A722" s="25"/>
      <c r="B722" s="25"/>
      <c r="C722" s="59"/>
      <c r="D722" s="25"/>
      <c r="E722" s="25"/>
      <c r="F722" s="58"/>
      <c r="J722" s="50"/>
    </row>
    <row r="723" spans="1:10" ht="14.5">
      <c r="A723" s="25"/>
      <c r="B723" s="25"/>
      <c r="C723" s="59"/>
      <c r="D723" s="25"/>
      <c r="E723" s="25"/>
      <c r="F723" s="58"/>
      <c r="J723" s="50"/>
    </row>
    <row r="724" spans="1:10" ht="14.5">
      <c r="A724" s="25"/>
      <c r="B724" s="25"/>
      <c r="C724" s="59"/>
      <c r="D724" s="25"/>
      <c r="E724" s="25"/>
      <c r="F724" s="58"/>
      <c r="J724" s="50"/>
    </row>
    <row r="725" spans="1:10" ht="14.5">
      <c r="A725" s="25"/>
      <c r="B725" s="25"/>
      <c r="C725" s="59"/>
      <c r="D725" s="25"/>
      <c r="E725" s="25"/>
      <c r="F725" s="58"/>
      <c r="J725" s="50"/>
    </row>
    <row r="726" spans="1:10" ht="14.5">
      <c r="A726" s="25"/>
      <c r="B726" s="25"/>
      <c r="C726" s="59"/>
      <c r="D726" s="25"/>
      <c r="E726" s="25"/>
      <c r="F726" s="58"/>
      <c r="J726" s="50"/>
    </row>
    <row r="727" spans="1:10" ht="14.5">
      <c r="A727" s="25"/>
      <c r="B727" s="25"/>
      <c r="C727" s="59"/>
      <c r="D727" s="25"/>
      <c r="E727" s="25"/>
      <c r="F727" s="58"/>
      <c r="J727" s="50"/>
    </row>
    <row r="728" spans="1:10" ht="14.5">
      <c r="A728" s="25"/>
      <c r="B728" s="25"/>
      <c r="C728" s="59"/>
      <c r="D728" s="25"/>
      <c r="E728" s="25"/>
      <c r="F728" s="58"/>
      <c r="J728" s="50"/>
    </row>
    <row r="729" spans="1:10" ht="14.5">
      <c r="A729" s="25"/>
      <c r="B729" s="25"/>
      <c r="C729" s="59"/>
      <c r="D729" s="25"/>
      <c r="E729" s="25"/>
      <c r="F729" s="58"/>
      <c r="J729" s="50"/>
    </row>
    <row r="730" spans="1:10" ht="14.5">
      <c r="A730" s="25"/>
      <c r="B730" s="25"/>
      <c r="C730" s="59"/>
      <c r="D730" s="25"/>
      <c r="E730" s="25"/>
      <c r="F730" s="58"/>
      <c r="J730" s="50"/>
    </row>
    <row r="731" spans="1:10" ht="14.5">
      <c r="A731" s="25"/>
      <c r="B731" s="25"/>
      <c r="C731" s="59"/>
      <c r="D731" s="25"/>
      <c r="E731" s="25"/>
      <c r="F731" s="58"/>
      <c r="J731" s="50"/>
    </row>
    <row r="732" spans="1:10" ht="14.5">
      <c r="A732" s="25"/>
      <c r="B732" s="25"/>
      <c r="C732" s="59"/>
      <c r="D732" s="25"/>
      <c r="E732" s="25"/>
      <c r="F732" s="58"/>
      <c r="J732" s="50"/>
    </row>
    <row r="733" spans="1:10" ht="14.5">
      <c r="A733" s="25"/>
      <c r="B733" s="25"/>
      <c r="C733" s="59"/>
      <c r="D733" s="25"/>
      <c r="E733" s="25"/>
      <c r="F733" s="58"/>
      <c r="J733" s="50"/>
    </row>
    <row r="734" spans="1:10" ht="14.5">
      <c r="A734" s="25"/>
      <c r="B734" s="25"/>
      <c r="C734" s="59"/>
      <c r="D734" s="25"/>
      <c r="E734" s="25"/>
      <c r="F734" s="58"/>
      <c r="J734" s="50"/>
    </row>
    <row r="735" spans="1:10" ht="14.5">
      <c r="A735" s="25"/>
      <c r="B735" s="25"/>
      <c r="C735" s="59"/>
      <c r="D735" s="25"/>
      <c r="E735" s="25"/>
      <c r="F735" s="58"/>
      <c r="J735" s="50"/>
    </row>
    <row r="736" spans="1:10" ht="14.5">
      <c r="A736" s="25"/>
      <c r="B736" s="25"/>
      <c r="C736" s="59"/>
      <c r="D736" s="25"/>
      <c r="E736" s="25"/>
      <c r="F736" s="58"/>
      <c r="J736" s="50"/>
    </row>
    <row r="737" spans="1:10" ht="14.5">
      <c r="A737" s="25"/>
      <c r="B737" s="25"/>
      <c r="C737" s="59"/>
      <c r="D737" s="25"/>
      <c r="E737" s="25"/>
      <c r="F737" s="58"/>
      <c r="J737" s="50"/>
    </row>
    <row r="738" spans="1:10" ht="14.5">
      <c r="A738" s="25"/>
      <c r="B738" s="25"/>
      <c r="C738" s="59"/>
      <c r="D738" s="25"/>
      <c r="E738" s="25"/>
      <c r="F738" s="58"/>
      <c r="J738" s="50"/>
    </row>
    <row r="739" spans="1:10" ht="14.5">
      <c r="A739" s="25"/>
      <c r="B739" s="25"/>
      <c r="C739" s="59"/>
      <c r="D739" s="25"/>
      <c r="E739" s="25"/>
      <c r="F739" s="58"/>
      <c r="J739" s="50"/>
    </row>
    <row r="740" spans="1:10" ht="14.5">
      <c r="A740" s="25"/>
      <c r="B740" s="25"/>
      <c r="C740" s="59"/>
      <c r="D740" s="25"/>
      <c r="E740" s="25"/>
      <c r="F740" s="58"/>
      <c r="J740" s="50"/>
    </row>
    <row r="741" spans="1:10" ht="14.5">
      <c r="A741" s="25"/>
      <c r="B741" s="25"/>
      <c r="C741" s="59"/>
      <c r="D741" s="25"/>
      <c r="E741" s="25"/>
      <c r="F741" s="58"/>
      <c r="J741" s="50"/>
    </row>
    <row r="742" spans="1:10" ht="14.5">
      <c r="A742" s="25"/>
      <c r="B742" s="25"/>
      <c r="C742" s="59"/>
      <c r="D742" s="25"/>
      <c r="E742" s="25"/>
      <c r="F742" s="58"/>
      <c r="J742" s="50"/>
    </row>
    <row r="743" spans="1:10" ht="14.5">
      <c r="A743" s="25"/>
      <c r="B743" s="25"/>
      <c r="C743" s="59"/>
      <c r="D743" s="25"/>
      <c r="E743" s="25"/>
      <c r="F743" s="58"/>
      <c r="J743" s="50"/>
    </row>
    <row r="744" spans="1:10" ht="14.5">
      <c r="A744" s="25"/>
      <c r="B744" s="25"/>
      <c r="C744" s="59"/>
      <c r="D744" s="25"/>
      <c r="E744" s="25"/>
      <c r="F744" s="58"/>
      <c r="J744" s="50"/>
    </row>
    <row r="745" spans="1:10" ht="14.5">
      <c r="A745" s="25"/>
      <c r="B745" s="25"/>
      <c r="C745" s="59"/>
      <c r="D745" s="25"/>
      <c r="E745" s="25"/>
      <c r="F745" s="58"/>
      <c r="J745" s="50"/>
    </row>
    <row r="746" spans="1:10" ht="14.5">
      <c r="A746" s="25"/>
      <c r="B746" s="25"/>
      <c r="C746" s="59"/>
      <c r="D746" s="25"/>
      <c r="E746" s="25"/>
      <c r="F746" s="58"/>
      <c r="J746" s="50"/>
    </row>
    <row r="747" spans="1:10" ht="14.5">
      <c r="A747" s="25"/>
      <c r="B747" s="25"/>
      <c r="C747" s="59"/>
      <c r="D747" s="25"/>
      <c r="E747" s="25"/>
      <c r="F747" s="58"/>
      <c r="J747" s="50"/>
    </row>
    <row r="748" spans="1:10" ht="14.5">
      <c r="A748" s="25"/>
      <c r="B748" s="25"/>
      <c r="C748" s="59"/>
      <c r="D748" s="25"/>
      <c r="E748" s="25"/>
      <c r="F748" s="58"/>
      <c r="J748" s="50"/>
    </row>
    <row r="749" spans="1:10" ht="14.5">
      <c r="A749" s="25"/>
      <c r="B749" s="25"/>
      <c r="C749" s="59"/>
      <c r="D749" s="25"/>
      <c r="E749" s="25"/>
      <c r="F749" s="58"/>
      <c r="J749" s="50"/>
    </row>
    <row r="750" spans="1:10" ht="14.5">
      <c r="A750" s="25"/>
      <c r="B750" s="25"/>
      <c r="C750" s="59"/>
      <c r="D750" s="25"/>
      <c r="E750" s="25"/>
      <c r="F750" s="58"/>
      <c r="J750" s="50"/>
    </row>
    <row r="751" spans="1:10" ht="14.5">
      <c r="A751" s="25"/>
      <c r="B751" s="25"/>
      <c r="C751" s="59"/>
      <c r="D751" s="25"/>
      <c r="E751" s="25"/>
      <c r="F751" s="58"/>
      <c r="J751" s="50"/>
    </row>
    <row r="752" spans="1:10" ht="14.5">
      <c r="A752" s="25"/>
      <c r="B752" s="25"/>
      <c r="C752" s="59"/>
      <c r="D752" s="25"/>
      <c r="E752" s="25"/>
      <c r="F752" s="58"/>
      <c r="J752" s="50"/>
    </row>
    <row r="753" spans="1:10" ht="14.5">
      <c r="A753" s="25"/>
      <c r="B753" s="25"/>
      <c r="C753" s="59"/>
      <c r="D753" s="25"/>
      <c r="E753" s="25"/>
      <c r="F753" s="58"/>
      <c r="J753" s="50"/>
    </row>
    <row r="754" spans="1:10" ht="14.5">
      <c r="A754" s="25"/>
      <c r="B754" s="25"/>
      <c r="C754" s="59"/>
      <c r="D754" s="25"/>
      <c r="E754" s="25"/>
      <c r="F754" s="58"/>
      <c r="J754" s="50"/>
    </row>
    <row r="755" spans="1:10" ht="14.5">
      <c r="A755" s="25"/>
      <c r="B755" s="25"/>
      <c r="C755" s="59"/>
      <c r="D755" s="25"/>
      <c r="E755" s="25"/>
      <c r="F755" s="58"/>
      <c r="J755" s="50"/>
    </row>
    <row r="756" spans="1:10" ht="14.5">
      <c r="A756" s="25"/>
      <c r="B756" s="25"/>
      <c r="C756" s="59"/>
      <c r="D756" s="25"/>
      <c r="E756" s="25"/>
      <c r="F756" s="58"/>
      <c r="J756" s="50"/>
    </row>
    <row r="757" spans="1:10" ht="14.5">
      <c r="A757" s="25"/>
      <c r="B757" s="25"/>
      <c r="C757" s="59"/>
      <c r="D757" s="25"/>
      <c r="E757" s="25"/>
      <c r="F757" s="58"/>
      <c r="J757" s="50"/>
    </row>
    <row r="758" spans="1:10" ht="14.5">
      <c r="A758" s="25"/>
      <c r="B758" s="25"/>
      <c r="C758" s="59"/>
      <c r="D758" s="25"/>
      <c r="E758" s="25"/>
      <c r="F758" s="58"/>
      <c r="J758" s="50"/>
    </row>
    <row r="759" spans="1:10" ht="14.5">
      <c r="A759" s="25"/>
      <c r="B759" s="25"/>
      <c r="C759" s="59"/>
      <c r="D759" s="25"/>
      <c r="E759" s="25"/>
      <c r="F759" s="58"/>
      <c r="J759" s="50"/>
    </row>
    <row r="760" spans="1:10" ht="14.5">
      <c r="A760" s="25"/>
      <c r="B760" s="25"/>
      <c r="C760" s="59"/>
      <c r="D760" s="25"/>
      <c r="E760" s="25"/>
      <c r="F760" s="58"/>
      <c r="J760" s="50"/>
    </row>
    <row r="761" spans="1:10" ht="14.5">
      <c r="A761" s="25"/>
      <c r="B761" s="25"/>
      <c r="C761" s="59"/>
      <c r="D761" s="25"/>
      <c r="E761" s="25"/>
      <c r="F761" s="58"/>
      <c r="J761" s="50"/>
    </row>
    <row r="762" spans="1:10" ht="14.5">
      <c r="A762" s="25"/>
      <c r="B762" s="25"/>
      <c r="C762" s="59"/>
      <c r="D762" s="25"/>
      <c r="E762" s="25"/>
      <c r="F762" s="58"/>
      <c r="J762" s="50"/>
    </row>
    <row r="763" spans="1:10" ht="14.5">
      <c r="A763" s="25"/>
      <c r="B763" s="25"/>
      <c r="C763" s="59"/>
      <c r="D763" s="25"/>
      <c r="E763" s="25"/>
      <c r="F763" s="58"/>
      <c r="J763" s="50"/>
    </row>
    <row r="764" spans="1:10" ht="14.5">
      <c r="A764" s="25"/>
      <c r="B764" s="25"/>
      <c r="C764" s="59"/>
      <c r="D764" s="25"/>
      <c r="E764" s="25"/>
      <c r="F764" s="58"/>
      <c r="J764" s="50"/>
    </row>
    <row r="765" spans="1:10" ht="14.5">
      <c r="A765" s="25"/>
      <c r="B765" s="25"/>
      <c r="C765" s="59"/>
      <c r="D765" s="25"/>
      <c r="E765" s="25"/>
      <c r="F765" s="58"/>
      <c r="J765" s="50"/>
    </row>
    <row r="766" spans="1:10" ht="14.5">
      <c r="A766" s="25"/>
      <c r="B766" s="25"/>
      <c r="C766" s="59"/>
      <c r="D766" s="25"/>
      <c r="E766" s="25"/>
      <c r="F766" s="58"/>
      <c r="J766" s="50"/>
    </row>
    <row r="767" spans="1:10" ht="14.5">
      <c r="A767" s="25"/>
      <c r="B767" s="25"/>
      <c r="C767" s="59"/>
      <c r="D767" s="25"/>
      <c r="E767" s="25"/>
      <c r="F767" s="58"/>
      <c r="J767" s="50"/>
    </row>
    <row r="768" spans="1:10" ht="14.5">
      <c r="A768" s="25"/>
      <c r="B768" s="25"/>
      <c r="C768" s="59"/>
      <c r="D768" s="25"/>
      <c r="E768" s="25"/>
      <c r="F768" s="58"/>
      <c r="J768" s="50"/>
    </row>
    <row r="769" spans="1:10" ht="14.5">
      <c r="A769" s="25"/>
      <c r="B769" s="25"/>
      <c r="C769" s="59"/>
      <c r="D769" s="25"/>
      <c r="E769" s="25"/>
      <c r="F769" s="58"/>
      <c r="J769" s="50"/>
    </row>
    <row r="770" spans="1:10" ht="14.5">
      <c r="A770" s="25"/>
      <c r="B770" s="25"/>
      <c r="C770" s="59"/>
      <c r="D770" s="25"/>
      <c r="E770" s="25"/>
      <c r="F770" s="58"/>
      <c r="J770" s="50"/>
    </row>
    <row r="771" spans="1:10" ht="14.5">
      <c r="A771" s="25"/>
      <c r="B771" s="25"/>
      <c r="C771" s="59"/>
      <c r="D771" s="25"/>
      <c r="E771" s="25"/>
      <c r="F771" s="58"/>
      <c r="J771" s="50"/>
    </row>
    <row r="772" spans="1:10" ht="14.5">
      <c r="A772" s="25"/>
      <c r="B772" s="25"/>
      <c r="C772" s="59"/>
      <c r="D772" s="25"/>
      <c r="E772" s="25"/>
      <c r="F772" s="58"/>
      <c r="J772" s="50"/>
    </row>
    <row r="773" spans="1:10" ht="14.5">
      <c r="A773" s="25"/>
      <c r="B773" s="25"/>
      <c r="C773" s="59"/>
      <c r="D773" s="25"/>
      <c r="E773" s="25"/>
      <c r="F773" s="58"/>
      <c r="J773" s="50"/>
    </row>
    <row r="774" spans="1:10" ht="14.5">
      <c r="A774" s="25"/>
      <c r="B774" s="25"/>
      <c r="C774" s="59"/>
      <c r="D774" s="25"/>
      <c r="E774" s="25"/>
      <c r="F774" s="58"/>
      <c r="J774" s="50"/>
    </row>
    <row r="775" spans="1:10" ht="14.5">
      <c r="A775" s="25"/>
      <c r="B775" s="25"/>
      <c r="C775" s="59"/>
      <c r="D775" s="25"/>
      <c r="E775" s="25"/>
      <c r="F775" s="58"/>
      <c r="J775" s="50"/>
    </row>
    <row r="776" spans="1:10" ht="14.5">
      <c r="A776" s="25"/>
      <c r="B776" s="25"/>
      <c r="C776" s="59"/>
      <c r="D776" s="25"/>
      <c r="E776" s="25"/>
      <c r="F776" s="58"/>
      <c r="J776" s="50"/>
    </row>
    <row r="777" spans="1:10" ht="14.5">
      <c r="A777" s="25"/>
      <c r="B777" s="25"/>
      <c r="C777" s="59"/>
      <c r="D777" s="25"/>
      <c r="E777" s="25"/>
      <c r="F777" s="58"/>
      <c r="J777" s="50"/>
    </row>
    <row r="778" spans="1:10" ht="14.5">
      <c r="A778" s="25"/>
      <c r="B778" s="25"/>
      <c r="C778" s="59"/>
      <c r="D778" s="25"/>
      <c r="E778" s="25"/>
      <c r="F778" s="58"/>
      <c r="J778" s="50"/>
    </row>
    <row r="779" spans="1:10" ht="14.5">
      <c r="A779" s="25"/>
      <c r="B779" s="25"/>
      <c r="C779" s="59"/>
      <c r="D779" s="25"/>
      <c r="E779" s="25"/>
      <c r="F779" s="58"/>
      <c r="J779" s="50"/>
    </row>
    <row r="780" spans="1:10" ht="14.5">
      <c r="A780" s="25"/>
      <c r="B780" s="25"/>
      <c r="C780" s="59"/>
      <c r="D780" s="25"/>
      <c r="E780" s="25"/>
      <c r="F780" s="58"/>
      <c r="J780" s="50"/>
    </row>
    <row r="781" spans="1:10" ht="14.5">
      <c r="A781" s="25"/>
      <c r="B781" s="25"/>
      <c r="C781" s="59"/>
      <c r="D781" s="25"/>
      <c r="E781" s="25"/>
      <c r="F781" s="58"/>
      <c r="J781" s="50"/>
    </row>
    <row r="782" spans="1:10" ht="14.5">
      <c r="A782" s="25"/>
      <c r="B782" s="25"/>
      <c r="C782" s="59"/>
      <c r="D782" s="25"/>
      <c r="E782" s="25"/>
      <c r="F782" s="58"/>
      <c r="J782" s="50"/>
    </row>
    <row r="783" spans="1:10" ht="14.5">
      <c r="A783" s="25"/>
      <c r="B783" s="25"/>
      <c r="C783" s="59"/>
      <c r="D783" s="25"/>
      <c r="E783" s="25"/>
      <c r="F783" s="58"/>
      <c r="J783" s="50"/>
    </row>
    <row r="784" spans="1:10" ht="14.5">
      <c r="A784" s="25"/>
      <c r="B784" s="25"/>
      <c r="C784" s="59"/>
      <c r="D784" s="25"/>
      <c r="E784" s="25"/>
      <c r="F784" s="58"/>
      <c r="J784" s="50"/>
    </row>
    <row r="785" spans="1:10" ht="14.5">
      <c r="A785" s="25"/>
      <c r="B785" s="25"/>
      <c r="C785" s="59"/>
      <c r="D785" s="25"/>
      <c r="E785" s="25"/>
      <c r="F785" s="58"/>
      <c r="J785" s="50"/>
    </row>
    <row r="786" spans="1:10" ht="14.5">
      <c r="A786" s="25"/>
      <c r="B786" s="25"/>
      <c r="C786" s="59"/>
      <c r="D786" s="25"/>
      <c r="E786" s="25"/>
      <c r="F786" s="58"/>
      <c r="J786" s="50"/>
    </row>
    <row r="787" spans="1:10" ht="14.5">
      <c r="A787" s="25"/>
      <c r="B787" s="25"/>
      <c r="C787" s="59"/>
      <c r="D787" s="25"/>
      <c r="E787" s="25"/>
      <c r="F787" s="58"/>
      <c r="J787" s="50"/>
    </row>
    <row r="788" spans="1:10" ht="14.5">
      <c r="A788" s="25"/>
      <c r="B788" s="25"/>
      <c r="C788" s="59"/>
      <c r="D788" s="25"/>
      <c r="E788" s="25"/>
      <c r="F788" s="58"/>
      <c r="J788" s="50"/>
    </row>
    <row r="789" spans="1:10" ht="14.5">
      <c r="A789" s="25"/>
      <c r="B789" s="25"/>
      <c r="C789" s="59"/>
      <c r="D789" s="25"/>
      <c r="E789" s="25"/>
      <c r="F789" s="58"/>
      <c r="J789" s="50"/>
    </row>
    <row r="790" spans="1:10" ht="14.5">
      <c r="A790" s="25"/>
      <c r="B790" s="25"/>
      <c r="C790" s="59"/>
      <c r="D790" s="25"/>
      <c r="E790" s="25"/>
      <c r="F790" s="58"/>
      <c r="J790" s="50"/>
    </row>
    <row r="791" spans="1:10" ht="14.5">
      <c r="A791" s="25"/>
      <c r="B791" s="25"/>
      <c r="C791" s="59"/>
      <c r="D791" s="25"/>
      <c r="E791" s="25"/>
      <c r="F791" s="58"/>
      <c r="J791" s="50"/>
    </row>
    <row r="792" spans="1:10" ht="14.5">
      <c r="A792" s="25"/>
      <c r="B792" s="25"/>
      <c r="C792" s="59"/>
      <c r="D792" s="25"/>
      <c r="E792" s="25"/>
      <c r="F792" s="58"/>
      <c r="J792" s="50"/>
    </row>
    <row r="793" spans="1:10" ht="14.5">
      <c r="A793" s="25"/>
      <c r="B793" s="25"/>
      <c r="C793" s="59"/>
      <c r="D793" s="25"/>
      <c r="E793" s="25"/>
      <c r="F793" s="58"/>
      <c r="J793" s="50"/>
    </row>
    <row r="794" spans="1:10" ht="14.5">
      <c r="A794" s="25"/>
      <c r="B794" s="25"/>
      <c r="C794" s="59"/>
      <c r="D794" s="25"/>
      <c r="E794" s="25"/>
      <c r="F794" s="58"/>
      <c r="J794" s="50"/>
    </row>
    <row r="795" spans="1:10" ht="14.5">
      <c r="A795" s="25"/>
      <c r="B795" s="25"/>
      <c r="C795" s="59"/>
      <c r="D795" s="25"/>
      <c r="E795" s="25"/>
      <c r="F795" s="58"/>
      <c r="J795" s="50"/>
    </row>
    <row r="796" spans="1:10" ht="14.5">
      <c r="A796" s="25"/>
      <c r="B796" s="25"/>
      <c r="C796" s="59"/>
      <c r="D796" s="25"/>
      <c r="E796" s="25"/>
      <c r="F796" s="58"/>
      <c r="J796" s="50"/>
    </row>
    <row r="797" spans="1:10" ht="14.5">
      <c r="A797" s="25"/>
      <c r="B797" s="25"/>
      <c r="C797" s="59"/>
      <c r="D797" s="25"/>
      <c r="E797" s="25"/>
      <c r="F797" s="58"/>
      <c r="J797" s="50"/>
    </row>
    <row r="798" spans="1:10" ht="14.5">
      <c r="A798" s="25"/>
      <c r="B798" s="25"/>
      <c r="C798" s="59"/>
      <c r="D798" s="25"/>
      <c r="E798" s="25"/>
      <c r="F798" s="58"/>
      <c r="J798" s="50"/>
    </row>
    <row r="799" spans="1:10" ht="14.5">
      <c r="A799" s="25"/>
      <c r="B799" s="25"/>
      <c r="C799" s="59"/>
      <c r="D799" s="25"/>
      <c r="E799" s="25"/>
      <c r="F799" s="58"/>
      <c r="J799" s="50"/>
    </row>
    <row r="800" spans="1:10" ht="14.5">
      <c r="A800" s="25"/>
      <c r="B800" s="25"/>
      <c r="C800" s="59"/>
      <c r="D800" s="25"/>
      <c r="E800" s="25"/>
      <c r="F800" s="58"/>
      <c r="J800" s="50"/>
    </row>
    <row r="801" spans="1:10" ht="14.5">
      <c r="A801" s="25"/>
      <c r="B801" s="25"/>
      <c r="C801" s="59"/>
      <c r="D801" s="25"/>
      <c r="E801" s="25"/>
      <c r="F801" s="58"/>
      <c r="J801" s="50"/>
    </row>
    <row r="802" spans="1:10" ht="14.5">
      <c r="A802" s="25"/>
      <c r="B802" s="25"/>
      <c r="C802" s="59"/>
      <c r="D802" s="25"/>
      <c r="E802" s="25"/>
      <c r="F802" s="58"/>
      <c r="J802" s="50"/>
    </row>
    <row r="803" spans="1:10" ht="14.5">
      <c r="A803" s="25"/>
      <c r="B803" s="25"/>
      <c r="C803" s="59"/>
      <c r="D803" s="25"/>
      <c r="E803" s="25"/>
      <c r="F803" s="58"/>
      <c r="J803" s="50"/>
    </row>
    <row r="804" spans="1:10" ht="14.5">
      <c r="A804" s="25"/>
      <c r="B804" s="25"/>
      <c r="C804" s="59"/>
      <c r="D804" s="25"/>
      <c r="E804" s="25"/>
      <c r="F804" s="58"/>
      <c r="J804" s="50"/>
    </row>
    <row r="805" spans="1:10" ht="14.5">
      <c r="A805" s="25"/>
      <c r="B805" s="25"/>
      <c r="C805" s="59"/>
      <c r="D805" s="25"/>
      <c r="E805" s="25"/>
      <c r="F805" s="58"/>
      <c r="J805" s="50"/>
    </row>
    <row r="806" spans="1:10" ht="14.5">
      <c r="A806" s="25"/>
      <c r="B806" s="25"/>
      <c r="C806" s="59"/>
      <c r="D806" s="25"/>
      <c r="E806" s="25"/>
      <c r="F806" s="58"/>
      <c r="J806" s="50"/>
    </row>
    <row r="807" spans="1:10" ht="14.5">
      <c r="A807" s="25"/>
      <c r="B807" s="25"/>
      <c r="C807" s="59"/>
      <c r="D807" s="25"/>
      <c r="E807" s="25"/>
      <c r="F807" s="58"/>
      <c r="J807" s="50"/>
    </row>
    <row r="808" spans="1:10" ht="14.5">
      <c r="A808" s="25"/>
      <c r="B808" s="25"/>
      <c r="C808" s="59"/>
      <c r="D808" s="25"/>
      <c r="E808" s="25"/>
      <c r="F808" s="58"/>
      <c r="J808" s="50"/>
    </row>
    <row r="809" spans="1:10" ht="14.5">
      <c r="A809" s="25"/>
      <c r="B809" s="25"/>
      <c r="C809" s="59"/>
      <c r="D809" s="25"/>
      <c r="E809" s="25"/>
      <c r="F809" s="58"/>
      <c r="J809" s="50"/>
    </row>
    <row r="810" spans="1:10" ht="14.5">
      <c r="A810" s="25"/>
      <c r="B810" s="25"/>
      <c r="C810" s="59"/>
      <c r="D810" s="25"/>
      <c r="E810" s="25"/>
      <c r="F810" s="58"/>
      <c r="J810" s="50"/>
    </row>
    <row r="811" spans="1:10" ht="14.5">
      <c r="A811" s="25"/>
      <c r="B811" s="25"/>
      <c r="C811" s="59"/>
      <c r="D811" s="25"/>
      <c r="E811" s="25"/>
      <c r="F811" s="58"/>
      <c r="J811" s="50"/>
    </row>
    <row r="812" spans="1:10" ht="14.5">
      <c r="A812" s="25"/>
      <c r="B812" s="25"/>
      <c r="C812" s="59"/>
      <c r="D812" s="25"/>
      <c r="E812" s="25"/>
      <c r="F812" s="58"/>
      <c r="J812" s="50"/>
    </row>
    <row r="813" spans="1:10" ht="14.5">
      <c r="A813" s="25"/>
      <c r="B813" s="25"/>
      <c r="C813" s="59"/>
      <c r="D813" s="25"/>
      <c r="E813" s="25"/>
      <c r="F813" s="58"/>
      <c r="J813" s="50"/>
    </row>
    <row r="814" spans="1:10" ht="14.5">
      <c r="A814" s="25"/>
      <c r="B814" s="25"/>
      <c r="C814" s="59"/>
      <c r="D814" s="25"/>
      <c r="E814" s="25"/>
      <c r="F814" s="58"/>
      <c r="J814" s="50"/>
    </row>
    <row r="815" spans="1:10" ht="14.5">
      <c r="A815" s="25"/>
      <c r="B815" s="25"/>
      <c r="C815" s="59"/>
      <c r="D815" s="25"/>
      <c r="E815" s="25"/>
      <c r="F815" s="58"/>
      <c r="J815" s="50"/>
    </row>
    <row r="816" spans="1:10" ht="14.5">
      <c r="A816" s="25"/>
      <c r="B816" s="25"/>
      <c r="C816" s="59"/>
      <c r="D816" s="25"/>
      <c r="E816" s="25"/>
      <c r="F816" s="58"/>
      <c r="J816" s="50"/>
    </row>
    <row r="817" spans="1:10" ht="14.5">
      <c r="A817" s="25"/>
      <c r="B817" s="25"/>
      <c r="C817" s="59"/>
      <c r="D817" s="25"/>
      <c r="E817" s="25"/>
      <c r="F817" s="58"/>
      <c r="J817" s="50"/>
    </row>
    <row r="818" spans="1:10" ht="14.5">
      <c r="A818" s="25"/>
      <c r="B818" s="25"/>
      <c r="C818" s="59"/>
      <c r="D818" s="25"/>
      <c r="E818" s="25"/>
      <c r="F818" s="58"/>
      <c r="J818" s="50"/>
    </row>
    <row r="819" spans="1:10" ht="14.5">
      <c r="A819" s="25"/>
      <c r="B819" s="25"/>
      <c r="C819" s="59"/>
      <c r="D819" s="25"/>
      <c r="E819" s="25"/>
      <c r="F819" s="58"/>
      <c r="J819" s="50"/>
    </row>
    <row r="820" spans="1:10" ht="14.5">
      <c r="A820" s="25"/>
      <c r="B820" s="25"/>
      <c r="C820" s="59"/>
      <c r="D820" s="25"/>
      <c r="E820" s="25"/>
      <c r="F820" s="58"/>
      <c r="J820" s="50"/>
    </row>
    <row r="821" spans="1:10" ht="14.5">
      <c r="A821" s="25"/>
      <c r="B821" s="25"/>
      <c r="C821" s="59"/>
      <c r="D821" s="25"/>
      <c r="E821" s="25"/>
      <c r="F821" s="58"/>
      <c r="J821" s="50"/>
    </row>
    <row r="822" spans="1:10" ht="14.5">
      <c r="A822" s="25"/>
      <c r="B822" s="25"/>
      <c r="C822" s="59"/>
      <c r="D822" s="25"/>
      <c r="E822" s="25"/>
      <c r="F822" s="58"/>
      <c r="J822" s="50"/>
    </row>
    <row r="823" spans="1:10" ht="14.5">
      <c r="A823" s="25"/>
      <c r="B823" s="25"/>
      <c r="C823" s="59"/>
      <c r="D823" s="25"/>
      <c r="E823" s="25"/>
      <c r="F823" s="58"/>
      <c r="J823" s="50"/>
    </row>
    <row r="824" spans="1:10" ht="14.5">
      <c r="A824" s="25"/>
      <c r="B824" s="25"/>
      <c r="C824" s="59"/>
      <c r="D824" s="25"/>
      <c r="E824" s="25"/>
      <c r="F824" s="58"/>
      <c r="J824" s="50"/>
    </row>
    <row r="825" spans="1:10" ht="14.5">
      <c r="A825" s="25"/>
      <c r="B825" s="25"/>
      <c r="C825" s="59"/>
      <c r="D825" s="25"/>
      <c r="E825" s="25"/>
      <c r="F825" s="58"/>
      <c r="J825" s="50"/>
    </row>
    <row r="826" spans="1:10" ht="14.5">
      <c r="A826" s="25"/>
      <c r="B826" s="25"/>
      <c r="C826" s="59"/>
      <c r="D826" s="25"/>
      <c r="E826" s="25"/>
      <c r="F826" s="58"/>
      <c r="J826" s="50"/>
    </row>
    <row r="827" spans="1:10" ht="14.5">
      <c r="A827" s="25"/>
      <c r="B827" s="25"/>
      <c r="C827" s="59"/>
      <c r="D827" s="25"/>
      <c r="E827" s="25"/>
      <c r="F827" s="58"/>
      <c r="J827" s="50"/>
    </row>
    <row r="828" spans="1:10" ht="14.5">
      <c r="A828" s="25"/>
      <c r="B828" s="25"/>
      <c r="C828" s="59"/>
      <c r="D828" s="25"/>
      <c r="E828" s="25"/>
      <c r="F828" s="58"/>
      <c r="J828" s="50"/>
    </row>
    <row r="829" spans="1:10" ht="14.5">
      <c r="A829" s="25"/>
      <c r="B829" s="25"/>
      <c r="C829" s="59"/>
      <c r="D829" s="25"/>
      <c r="E829" s="25"/>
      <c r="F829" s="58"/>
      <c r="J829" s="50"/>
    </row>
    <row r="830" spans="1:10" ht="14.5">
      <c r="A830" s="25"/>
      <c r="B830" s="25"/>
      <c r="C830" s="59"/>
      <c r="D830" s="25"/>
      <c r="E830" s="25"/>
      <c r="F830" s="58"/>
      <c r="J830" s="50"/>
    </row>
    <row r="831" spans="1:10" ht="14.5">
      <c r="A831" s="25"/>
      <c r="B831" s="25"/>
      <c r="C831" s="59"/>
      <c r="D831" s="25"/>
      <c r="E831" s="25"/>
      <c r="F831" s="58"/>
      <c r="J831" s="50"/>
    </row>
    <row r="832" spans="1:10" ht="14.5">
      <c r="A832" s="25"/>
      <c r="B832" s="25"/>
      <c r="C832" s="59"/>
      <c r="D832" s="25"/>
      <c r="E832" s="25"/>
      <c r="F832" s="58"/>
      <c r="J832" s="50"/>
    </row>
    <row r="833" spans="1:10" ht="14.5">
      <c r="A833" s="25"/>
      <c r="B833" s="25"/>
      <c r="C833" s="59"/>
      <c r="D833" s="25"/>
      <c r="E833" s="25"/>
      <c r="F833" s="58"/>
      <c r="J833" s="50"/>
    </row>
    <row r="834" spans="1:10" ht="14.5">
      <c r="A834" s="25"/>
      <c r="B834" s="25"/>
      <c r="C834" s="59"/>
      <c r="D834" s="25"/>
      <c r="E834" s="25"/>
      <c r="F834" s="58"/>
      <c r="J834" s="50"/>
    </row>
    <row r="835" spans="1:10" ht="14.5">
      <c r="A835" s="25"/>
      <c r="B835" s="25"/>
      <c r="C835" s="59"/>
      <c r="D835" s="25"/>
      <c r="E835" s="25"/>
      <c r="F835" s="58"/>
      <c r="J835" s="50"/>
    </row>
    <row r="836" spans="1:10" ht="14.5">
      <c r="A836" s="25"/>
      <c r="B836" s="25"/>
      <c r="C836" s="59"/>
      <c r="D836" s="25"/>
      <c r="E836" s="25"/>
      <c r="F836" s="58"/>
      <c r="J836" s="50"/>
    </row>
    <row r="837" spans="1:10" ht="14.5">
      <c r="A837" s="25"/>
      <c r="B837" s="25"/>
      <c r="C837" s="59"/>
      <c r="D837" s="25"/>
      <c r="E837" s="25"/>
      <c r="F837" s="58"/>
      <c r="J837" s="50"/>
    </row>
    <row r="838" spans="1:10" ht="14.5">
      <c r="A838" s="25"/>
      <c r="B838" s="25"/>
      <c r="C838" s="59"/>
      <c r="D838" s="25"/>
      <c r="E838" s="25"/>
      <c r="F838" s="58"/>
      <c r="J838" s="50"/>
    </row>
    <row r="839" spans="1:10" ht="14.5">
      <c r="A839" s="25"/>
      <c r="B839" s="25"/>
      <c r="C839" s="59"/>
      <c r="D839" s="25"/>
      <c r="E839" s="25"/>
      <c r="F839" s="58"/>
      <c r="J839" s="50"/>
    </row>
    <row r="840" spans="1:10" ht="14.5">
      <c r="A840" s="25"/>
      <c r="B840" s="25"/>
      <c r="C840" s="59"/>
      <c r="D840" s="25"/>
      <c r="E840" s="25"/>
      <c r="F840" s="58"/>
      <c r="J840" s="50"/>
    </row>
    <row r="841" spans="1:10" ht="14.5">
      <c r="A841" s="25"/>
      <c r="B841" s="25"/>
      <c r="C841" s="59"/>
      <c r="D841" s="25"/>
      <c r="E841" s="25"/>
      <c r="F841" s="58"/>
      <c r="J841" s="50"/>
    </row>
    <row r="842" spans="1:10" ht="14.5">
      <c r="A842" s="25"/>
      <c r="B842" s="25"/>
      <c r="C842" s="59"/>
      <c r="D842" s="25"/>
      <c r="E842" s="25"/>
      <c r="F842" s="58"/>
      <c r="J842" s="50"/>
    </row>
    <row r="843" spans="1:10" ht="14.5">
      <c r="A843" s="25"/>
      <c r="B843" s="25"/>
      <c r="C843" s="59"/>
      <c r="D843" s="25"/>
      <c r="E843" s="25"/>
      <c r="F843" s="58"/>
      <c r="J843" s="50"/>
    </row>
    <row r="844" spans="1:10" ht="14.5">
      <c r="A844" s="25"/>
      <c r="B844" s="25"/>
      <c r="C844" s="59"/>
      <c r="D844" s="25"/>
      <c r="E844" s="25"/>
      <c r="F844" s="58"/>
      <c r="J844" s="50"/>
    </row>
    <row r="845" spans="1:10" ht="14.5">
      <c r="A845" s="25"/>
      <c r="B845" s="25"/>
      <c r="C845" s="59"/>
      <c r="D845" s="25"/>
      <c r="E845" s="25"/>
      <c r="F845" s="58"/>
      <c r="J845" s="50"/>
    </row>
    <row r="846" spans="1:10" ht="14.5">
      <c r="A846" s="25"/>
      <c r="B846" s="25"/>
      <c r="C846" s="59"/>
      <c r="D846" s="25"/>
      <c r="E846" s="25"/>
      <c r="F846" s="58"/>
      <c r="J846" s="50"/>
    </row>
    <row r="847" spans="1:10" ht="14.5">
      <c r="A847" s="25"/>
      <c r="B847" s="25"/>
      <c r="C847" s="59"/>
      <c r="D847" s="25"/>
      <c r="E847" s="25"/>
      <c r="F847" s="58"/>
      <c r="J847" s="50"/>
    </row>
    <row r="848" spans="1:10" ht="14.5">
      <c r="A848" s="25"/>
      <c r="B848" s="25"/>
      <c r="C848" s="59"/>
      <c r="D848" s="25"/>
      <c r="E848" s="25"/>
      <c r="F848" s="58"/>
      <c r="J848" s="50"/>
    </row>
    <row r="849" spans="1:10" ht="14.5">
      <c r="A849" s="25"/>
      <c r="B849" s="25"/>
      <c r="C849" s="59"/>
      <c r="D849" s="25"/>
      <c r="E849" s="25"/>
      <c r="F849" s="58"/>
      <c r="J849" s="50"/>
    </row>
    <row r="850" spans="1:10" ht="14.5">
      <c r="A850" s="25"/>
      <c r="B850" s="25"/>
      <c r="C850" s="59"/>
      <c r="D850" s="25"/>
      <c r="E850" s="25"/>
      <c r="F850" s="58"/>
      <c r="J850" s="50"/>
    </row>
    <row r="851" spans="1:10" ht="14.5">
      <c r="A851" s="25"/>
      <c r="B851" s="25"/>
      <c r="C851" s="59"/>
      <c r="D851" s="25"/>
      <c r="E851" s="25"/>
      <c r="F851" s="58"/>
      <c r="J851" s="50"/>
    </row>
    <row r="852" spans="1:10" ht="14.5">
      <c r="A852" s="25"/>
      <c r="B852" s="25"/>
      <c r="C852" s="59"/>
      <c r="D852" s="25"/>
      <c r="E852" s="25"/>
      <c r="F852" s="58"/>
      <c r="J852" s="50"/>
    </row>
    <row r="853" spans="1:10" ht="14.5">
      <c r="A853" s="25"/>
      <c r="B853" s="25"/>
      <c r="C853" s="59"/>
      <c r="D853" s="25"/>
      <c r="E853" s="25"/>
      <c r="F853" s="58"/>
      <c r="J853" s="50"/>
    </row>
    <row r="854" spans="1:10" ht="14.5">
      <c r="A854" s="25"/>
      <c r="B854" s="25"/>
      <c r="C854" s="59"/>
      <c r="D854" s="25"/>
      <c r="E854" s="25"/>
      <c r="F854" s="58"/>
      <c r="J854" s="50"/>
    </row>
    <row r="855" spans="1:10" ht="14.5">
      <c r="A855" s="25"/>
      <c r="B855" s="25"/>
      <c r="C855" s="59"/>
      <c r="D855" s="25"/>
      <c r="E855" s="25"/>
      <c r="F855" s="58"/>
      <c r="J855" s="50"/>
    </row>
    <row r="856" spans="1:10" ht="14.5">
      <c r="A856" s="25"/>
      <c r="B856" s="25"/>
      <c r="C856" s="59"/>
      <c r="D856" s="25"/>
      <c r="E856" s="25"/>
      <c r="F856" s="58"/>
      <c r="J856" s="50"/>
    </row>
    <row r="857" spans="1:10" ht="14.5">
      <c r="A857" s="25"/>
      <c r="B857" s="25"/>
      <c r="C857" s="59"/>
      <c r="D857" s="25"/>
      <c r="E857" s="25"/>
      <c r="F857" s="58"/>
      <c r="J857" s="50"/>
    </row>
    <row r="858" spans="1:10" ht="14.5">
      <c r="A858" s="25"/>
      <c r="B858" s="25"/>
      <c r="C858" s="59"/>
      <c r="D858" s="25"/>
      <c r="E858" s="25"/>
      <c r="F858" s="58"/>
      <c r="J858" s="50"/>
    </row>
    <row r="859" spans="1:10" ht="14.5">
      <c r="A859" s="25"/>
      <c r="B859" s="25"/>
      <c r="C859" s="59"/>
      <c r="D859" s="25"/>
      <c r="E859" s="25"/>
      <c r="F859" s="58"/>
      <c r="J859" s="50"/>
    </row>
    <row r="860" spans="1:10" ht="14.5">
      <c r="A860" s="25"/>
      <c r="B860" s="25"/>
      <c r="C860" s="59"/>
      <c r="D860" s="25"/>
      <c r="E860" s="25"/>
      <c r="F860" s="58"/>
      <c r="J860" s="50"/>
    </row>
    <row r="861" spans="1:10" ht="14.5">
      <c r="A861" s="25"/>
      <c r="B861" s="25"/>
      <c r="C861" s="59"/>
      <c r="D861" s="25"/>
      <c r="E861" s="25"/>
      <c r="F861" s="58"/>
      <c r="J861" s="50"/>
    </row>
    <row r="862" spans="1:10" ht="14.5">
      <c r="A862" s="25"/>
      <c r="B862" s="25"/>
      <c r="C862" s="59"/>
      <c r="D862" s="25"/>
      <c r="E862" s="25"/>
      <c r="F862" s="58"/>
      <c r="J862" s="50"/>
    </row>
    <row r="863" spans="1:10" ht="14.5">
      <c r="A863" s="25"/>
      <c r="B863" s="25"/>
      <c r="C863" s="59"/>
      <c r="D863" s="25"/>
      <c r="E863" s="25"/>
      <c r="F863" s="58"/>
      <c r="J863" s="50"/>
    </row>
    <row r="864" spans="1:10" ht="14.5">
      <c r="A864" s="25"/>
      <c r="B864" s="25"/>
      <c r="C864" s="59"/>
      <c r="D864" s="25"/>
      <c r="E864" s="25"/>
      <c r="F864" s="58"/>
      <c r="J864" s="50"/>
    </row>
    <row r="865" spans="1:10" ht="14.5">
      <c r="A865" s="25"/>
      <c r="B865" s="25"/>
      <c r="C865" s="59"/>
      <c r="D865" s="25"/>
      <c r="E865" s="25"/>
      <c r="F865" s="58"/>
      <c r="J865" s="50"/>
    </row>
    <row r="866" spans="1:10" ht="14.5">
      <c r="A866" s="25"/>
      <c r="B866" s="25"/>
      <c r="C866" s="59"/>
      <c r="D866" s="25"/>
      <c r="E866" s="25"/>
      <c r="F866" s="58"/>
      <c r="J866" s="50"/>
    </row>
    <row r="867" spans="1:10" ht="14.5">
      <c r="A867" s="25"/>
      <c r="B867" s="25"/>
      <c r="C867" s="59"/>
      <c r="D867" s="25"/>
      <c r="E867" s="25"/>
      <c r="F867" s="58"/>
      <c r="J867" s="50"/>
    </row>
    <row r="868" spans="1:10" ht="14.5">
      <c r="A868" s="25"/>
      <c r="B868" s="25"/>
      <c r="C868" s="59"/>
      <c r="D868" s="25"/>
      <c r="E868" s="25"/>
      <c r="F868" s="58"/>
      <c r="J868" s="50"/>
    </row>
    <row r="869" spans="1:10" ht="14.5">
      <c r="A869" s="25"/>
      <c r="B869" s="25"/>
      <c r="C869" s="59"/>
      <c r="D869" s="25"/>
      <c r="E869" s="25"/>
      <c r="F869" s="58"/>
      <c r="J869" s="50"/>
    </row>
    <row r="870" spans="1:10" ht="14.5">
      <c r="A870" s="25"/>
      <c r="B870" s="25"/>
      <c r="C870" s="59"/>
      <c r="D870" s="25"/>
      <c r="E870" s="25"/>
      <c r="F870" s="58"/>
      <c r="J870" s="50"/>
    </row>
    <row r="871" spans="1:10" ht="14.5">
      <c r="A871" s="25"/>
      <c r="B871" s="25"/>
      <c r="C871" s="59"/>
      <c r="D871" s="25"/>
      <c r="E871" s="25"/>
      <c r="F871" s="58"/>
      <c r="J871" s="50"/>
    </row>
    <row r="872" spans="1:10" ht="14.5">
      <c r="A872" s="25"/>
      <c r="B872" s="25"/>
      <c r="C872" s="59"/>
      <c r="D872" s="25"/>
      <c r="E872" s="25"/>
      <c r="F872" s="58"/>
      <c r="J872" s="50"/>
    </row>
    <row r="873" spans="1:10" ht="14.5">
      <c r="A873" s="25"/>
      <c r="B873" s="25"/>
      <c r="C873" s="59"/>
      <c r="D873" s="25"/>
      <c r="E873" s="25"/>
      <c r="F873" s="58"/>
      <c r="J873" s="50"/>
    </row>
    <row r="874" spans="1:10" ht="14.5">
      <c r="A874" s="25"/>
      <c r="B874" s="25"/>
      <c r="C874" s="59"/>
      <c r="D874" s="25"/>
      <c r="E874" s="25"/>
      <c r="F874" s="58"/>
      <c r="J874" s="50"/>
    </row>
    <row r="875" spans="1:10" ht="14.5">
      <c r="A875" s="25"/>
      <c r="B875" s="25"/>
      <c r="C875" s="59"/>
      <c r="D875" s="25"/>
      <c r="E875" s="25"/>
      <c r="F875" s="58"/>
      <c r="J875" s="50"/>
    </row>
    <row r="876" spans="1:10" ht="14.5">
      <c r="A876" s="25"/>
      <c r="B876" s="25"/>
      <c r="C876" s="59"/>
      <c r="D876" s="25"/>
      <c r="E876" s="25"/>
      <c r="F876" s="58"/>
      <c r="J876" s="50"/>
    </row>
    <row r="877" spans="1:10" ht="14.5">
      <c r="A877" s="25"/>
      <c r="B877" s="25"/>
      <c r="C877" s="59"/>
      <c r="D877" s="25"/>
      <c r="E877" s="25"/>
      <c r="F877" s="58"/>
      <c r="J877" s="50"/>
    </row>
    <row r="878" spans="1:10" ht="14.5">
      <c r="A878" s="25"/>
      <c r="B878" s="25"/>
      <c r="C878" s="59"/>
      <c r="D878" s="25"/>
      <c r="E878" s="25"/>
      <c r="F878" s="58"/>
      <c r="J878" s="50"/>
    </row>
    <row r="879" spans="1:10" ht="14.5">
      <c r="A879" s="25"/>
      <c r="B879" s="25"/>
      <c r="C879" s="59"/>
      <c r="D879" s="25"/>
      <c r="E879" s="25"/>
      <c r="F879" s="58"/>
      <c r="J879" s="50"/>
    </row>
    <row r="880" spans="1:10" ht="14.5">
      <c r="A880" s="25"/>
      <c r="B880" s="25"/>
      <c r="C880" s="59"/>
      <c r="D880" s="25"/>
      <c r="E880" s="25"/>
      <c r="F880" s="58"/>
      <c r="J880" s="50"/>
    </row>
    <row r="881" spans="1:10" ht="14.5">
      <c r="A881" s="25"/>
      <c r="B881" s="25"/>
      <c r="C881" s="59"/>
      <c r="D881" s="25"/>
      <c r="E881" s="25"/>
      <c r="F881" s="58"/>
      <c r="J881" s="50"/>
    </row>
    <row r="882" spans="1:10" ht="14.5">
      <c r="A882" s="25"/>
      <c r="B882" s="25"/>
      <c r="C882" s="59"/>
      <c r="D882" s="25"/>
      <c r="E882" s="25"/>
      <c r="F882" s="58"/>
      <c r="J882" s="50"/>
    </row>
    <row r="883" spans="1:10" ht="14.5">
      <c r="A883" s="25"/>
      <c r="B883" s="25"/>
      <c r="C883" s="59"/>
      <c r="D883" s="25"/>
      <c r="E883" s="25"/>
      <c r="F883" s="58"/>
      <c r="J883" s="50"/>
    </row>
    <row r="884" spans="1:10" ht="14.5">
      <c r="A884" s="25"/>
      <c r="B884" s="25"/>
      <c r="C884" s="59"/>
      <c r="D884" s="25"/>
      <c r="E884" s="25"/>
      <c r="F884" s="58"/>
      <c r="J884" s="50"/>
    </row>
    <row r="885" spans="1:10" ht="14.5">
      <c r="A885" s="25"/>
      <c r="B885" s="25"/>
      <c r="C885" s="59"/>
      <c r="D885" s="25"/>
      <c r="E885" s="25"/>
      <c r="F885" s="58"/>
      <c r="J885" s="50"/>
    </row>
    <row r="886" spans="1:10" ht="14.5">
      <c r="A886" s="25"/>
      <c r="B886" s="25"/>
      <c r="C886" s="59"/>
      <c r="D886" s="25"/>
      <c r="E886" s="25"/>
      <c r="F886" s="58"/>
      <c r="J886" s="50"/>
    </row>
    <row r="887" spans="1:10" ht="14.5">
      <c r="A887" s="25"/>
      <c r="B887" s="25"/>
      <c r="C887" s="59"/>
      <c r="D887" s="25"/>
      <c r="E887" s="25"/>
      <c r="F887" s="58"/>
      <c r="J887" s="50"/>
    </row>
    <row r="888" spans="1:10" ht="14.5">
      <c r="A888" s="25"/>
      <c r="B888" s="25"/>
      <c r="C888" s="59"/>
      <c r="D888" s="25"/>
      <c r="E888" s="25"/>
      <c r="F888" s="58"/>
      <c r="J888" s="50"/>
    </row>
    <row r="889" spans="1:10" ht="14.5">
      <c r="A889" s="25"/>
      <c r="B889" s="25"/>
      <c r="C889" s="59"/>
      <c r="D889" s="25"/>
      <c r="E889" s="25"/>
      <c r="F889" s="58"/>
      <c r="J889" s="50"/>
    </row>
    <row r="890" spans="1:10" ht="14.5">
      <c r="A890" s="25"/>
      <c r="B890" s="25"/>
      <c r="C890" s="59"/>
      <c r="D890" s="25"/>
      <c r="E890" s="25"/>
      <c r="F890" s="58"/>
      <c r="J890" s="50"/>
    </row>
    <row r="891" spans="1:10" ht="14.5">
      <c r="A891" s="25"/>
      <c r="B891" s="25"/>
      <c r="C891" s="59"/>
      <c r="D891" s="25"/>
      <c r="E891" s="25"/>
      <c r="F891" s="58"/>
      <c r="J891" s="50"/>
    </row>
    <row r="892" spans="1:10" ht="14.5">
      <c r="A892" s="25"/>
      <c r="B892" s="25"/>
      <c r="C892" s="59"/>
      <c r="D892" s="25"/>
      <c r="E892" s="25"/>
      <c r="F892" s="58"/>
      <c r="J892" s="50"/>
    </row>
    <row r="893" spans="1:10" ht="14.5">
      <c r="A893" s="25"/>
      <c r="B893" s="25"/>
      <c r="C893" s="59"/>
      <c r="D893" s="25"/>
      <c r="E893" s="25"/>
      <c r="F893" s="58"/>
      <c r="J893" s="50"/>
    </row>
    <row r="894" spans="1:10" ht="14.5">
      <c r="A894" s="25"/>
      <c r="B894" s="25"/>
      <c r="C894" s="59"/>
      <c r="D894" s="25"/>
      <c r="E894" s="25"/>
      <c r="F894" s="58"/>
      <c r="J894" s="50"/>
    </row>
    <row r="895" spans="1:10" ht="14.5">
      <c r="A895" s="25"/>
      <c r="B895" s="25"/>
      <c r="C895" s="59"/>
      <c r="D895" s="25"/>
      <c r="E895" s="25"/>
      <c r="F895" s="58"/>
      <c r="J895" s="50"/>
    </row>
    <row r="896" spans="1:10" ht="14.5">
      <c r="A896" s="25"/>
      <c r="B896" s="25"/>
      <c r="C896" s="59"/>
      <c r="D896" s="25"/>
      <c r="E896" s="25"/>
      <c r="F896" s="58"/>
      <c r="J896" s="50"/>
    </row>
    <row r="897" spans="1:10" ht="14.5">
      <c r="A897" s="25"/>
      <c r="B897" s="25"/>
      <c r="C897" s="59"/>
      <c r="D897" s="25"/>
      <c r="E897" s="25"/>
      <c r="F897" s="58"/>
      <c r="J897" s="50"/>
    </row>
    <row r="898" spans="1:10" ht="14.5">
      <c r="A898" s="25"/>
      <c r="B898" s="25"/>
      <c r="C898" s="59"/>
      <c r="D898" s="25"/>
      <c r="E898" s="25"/>
      <c r="F898" s="58"/>
      <c r="J898" s="50"/>
    </row>
    <row r="899" spans="1:10" ht="14.5">
      <c r="A899" s="25"/>
      <c r="B899" s="25"/>
      <c r="C899" s="59"/>
      <c r="D899" s="25"/>
      <c r="E899" s="25"/>
      <c r="F899" s="58"/>
      <c r="J899" s="50"/>
    </row>
    <row r="900" spans="1:10" ht="14.5">
      <c r="A900" s="25"/>
      <c r="B900" s="25"/>
      <c r="C900" s="59"/>
      <c r="D900" s="25"/>
      <c r="E900" s="25"/>
      <c r="F900" s="58"/>
      <c r="J900" s="50"/>
    </row>
    <row r="901" spans="1:10" ht="14.5">
      <c r="A901" s="25"/>
      <c r="B901" s="25"/>
      <c r="C901" s="59"/>
      <c r="D901" s="25"/>
      <c r="E901" s="25"/>
      <c r="F901" s="58"/>
      <c r="J901" s="50"/>
    </row>
    <row r="902" spans="1:10" ht="14.5">
      <c r="A902" s="25"/>
      <c r="B902" s="25"/>
      <c r="C902" s="59"/>
      <c r="D902" s="25"/>
      <c r="E902" s="25"/>
      <c r="F902" s="58"/>
      <c r="J902" s="50"/>
    </row>
    <row r="903" spans="1:10" ht="14.5">
      <c r="A903" s="25"/>
      <c r="B903" s="25"/>
      <c r="C903" s="59"/>
      <c r="D903" s="25"/>
      <c r="E903" s="25"/>
      <c r="F903" s="58"/>
      <c r="J903" s="50"/>
    </row>
    <row r="904" spans="1:10" ht="14.5">
      <c r="A904" s="25"/>
      <c r="B904" s="25"/>
      <c r="C904" s="59"/>
      <c r="D904" s="25"/>
      <c r="E904" s="25"/>
      <c r="F904" s="58"/>
      <c r="J904" s="50"/>
    </row>
    <row r="905" spans="1:10" ht="14.5">
      <c r="A905" s="25"/>
      <c r="B905" s="25"/>
      <c r="C905" s="59"/>
      <c r="D905" s="25"/>
      <c r="E905" s="25"/>
      <c r="F905" s="58"/>
      <c r="J905" s="50"/>
    </row>
    <row r="906" spans="1:10" ht="14.5">
      <c r="A906" s="25"/>
      <c r="B906" s="25"/>
      <c r="C906" s="59"/>
      <c r="D906" s="25"/>
      <c r="E906" s="25"/>
      <c r="F906" s="58"/>
      <c r="J906" s="50"/>
    </row>
    <row r="907" spans="1:10" ht="14.5">
      <c r="A907" s="25"/>
      <c r="B907" s="25"/>
      <c r="C907" s="59"/>
      <c r="D907" s="25"/>
      <c r="E907" s="25"/>
      <c r="F907" s="58"/>
      <c r="J907" s="50"/>
    </row>
    <row r="908" spans="1:10" ht="14.5">
      <c r="A908" s="25"/>
      <c r="B908" s="25"/>
      <c r="C908" s="59"/>
      <c r="D908" s="25"/>
      <c r="E908" s="25"/>
      <c r="F908" s="58"/>
      <c r="J908" s="50"/>
    </row>
    <row r="909" spans="1:10" ht="14.5">
      <c r="A909" s="25"/>
      <c r="B909" s="25"/>
      <c r="C909" s="59"/>
      <c r="D909" s="25"/>
      <c r="E909" s="25"/>
      <c r="F909" s="58"/>
      <c r="J909" s="50"/>
    </row>
    <row r="910" spans="1:10" ht="14.5">
      <c r="A910" s="25"/>
      <c r="B910" s="25"/>
      <c r="C910" s="59"/>
      <c r="D910" s="25"/>
      <c r="E910" s="25"/>
      <c r="F910" s="58"/>
      <c r="J910" s="50"/>
    </row>
    <row r="911" spans="1:10" ht="14.5">
      <c r="A911" s="25"/>
      <c r="B911" s="25"/>
      <c r="C911" s="59"/>
      <c r="D911" s="25"/>
      <c r="E911" s="25"/>
      <c r="F911" s="58"/>
      <c r="J911" s="50"/>
    </row>
    <row r="912" spans="1:10" ht="14.5">
      <c r="A912" s="25"/>
      <c r="B912" s="25"/>
      <c r="C912" s="59"/>
      <c r="D912" s="25"/>
      <c r="E912" s="25"/>
      <c r="F912" s="58"/>
      <c r="J912" s="50"/>
    </row>
    <row r="913" spans="1:10" ht="14.5">
      <c r="A913" s="25"/>
      <c r="B913" s="25"/>
      <c r="C913" s="59"/>
      <c r="D913" s="25"/>
      <c r="E913" s="25"/>
      <c r="F913" s="58"/>
      <c r="J913" s="50"/>
    </row>
    <row r="914" spans="1:10" ht="14.5">
      <c r="A914" s="25"/>
      <c r="B914" s="25"/>
      <c r="C914" s="59"/>
      <c r="D914" s="25"/>
      <c r="E914" s="25"/>
      <c r="F914" s="58"/>
      <c r="J914" s="50"/>
    </row>
    <row r="915" spans="1:10" ht="14.5">
      <c r="A915" s="25"/>
      <c r="B915" s="25"/>
      <c r="C915" s="59"/>
      <c r="D915" s="25"/>
      <c r="E915" s="25"/>
      <c r="F915" s="58"/>
      <c r="J915" s="50"/>
    </row>
    <row r="916" spans="1:10" ht="14.5">
      <c r="A916" s="25"/>
      <c r="B916" s="25"/>
      <c r="C916" s="59"/>
      <c r="D916" s="25"/>
      <c r="E916" s="25"/>
      <c r="F916" s="58"/>
      <c r="J916" s="50"/>
    </row>
    <row r="917" spans="1:10" ht="14.5">
      <c r="A917" s="25"/>
      <c r="B917" s="25"/>
      <c r="C917" s="59"/>
      <c r="D917" s="25"/>
      <c r="E917" s="25"/>
      <c r="F917" s="58"/>
      <c r="J917" s="50"/>
    </row>
    <row r="918" spans="1:10" ht="14.5">
      <c r="A918" s="25"/>
      <c r="B918" s="25"/>
      <c r="C918" s="59"/>
      <c r="D918" s="25"/>
      <c r="E918" s="25"/>
      <c r="F918" s="58"/>
      <c r="J918" s="50"/>
    </row>
    <row r="919" spans="1:10" ht="14.5">
      <c r="A919" s="25"/>
      <c r="B919" s="25"/>
      <c r="C919" s="59"/>
      <c r="D919" s="25"/>
      <c r="E919" s="25"/>
      <c r="F919" s="58"/>
      <c r="J919" s="50"/>
    </row>
    <row r="920" spans="1:10" ht="14.5">
      <c r="A920" s="25"/>
      <c r="B920" s="25"/>
      <c r="C920" s="59"/>
      <c r="D920" s="25"/>
      <c r="E920" s="25"/>
      <c r="F920" s="58"/>
      <c r="J920" s="50"/>
    </row>
    <row r="921" spans="1:10" ht="14.5">
      <c r="A921" s="25"/>
      <c r="B921" s="25"/>
      <c r="C921" s="59"/>
      <c r="D921" s="25"/>
      <c r="E921" s="25"/>
      <c r="F921" s="58"/>
      <c r="J921" s="50"/>
    </row>
    <row r="922" spans="1:10" ht="14.5">
      <c r="A922" s="25"/>
      <c r="B922" s="25"/>
      <c r="C922" s="59"/>
      <c r="D922" s="25"/>
      <c r="E922" s="25"/>
      <c r="F922" s="58"/>
      <c r="J922" s="50"/>
    </row>
    <row r="923" spans="1:10" ht="14.5">
      <c r="A923" s="25"/>
      <c r="B923" s="25"/>
      <c r="C923" s="59"/>
      <c r="D923" s="25"/>
      <c r="E923" s="25"/>
      <c r="F923" s="58"/>
      <c r="J923" s="50"/>
    </row>
    <row r="924" spans="1:10" ht="14.5">
      <c r="A924" s="25"/>
      <c r="B924" s="25"/>
      <c r="C924" s="59"/>
      <c r="D924" s="25"/>
      <c r="E924" s="25"/>
      <c r="F924" s="58"/>
      <c r="J924" s="50"/>
    </row>
    <row r="925" spans="1:10" ht="14.5">
      <c r="A925" s="25"/>
      <c r="B925" s="25"/>
      <c r="C925" s="59"/>
      <c r="D925" s="25"/>
      <c r="E925" s="25"/>
      <c r="F925" s="58"/>
      <c r="J925" s="50"/>
    </row>
    <row r="926" spans="1:10" ht="14.5">
      <c r="A926" s="25"/>
      <c r="B926" s="25"/>
      <c r="C926" s="59"/>
      <c r="D926" s="25"/>
      <c r="E926" s="25"/>
      <c r="F926" s="58"/>
      <c r="J926" s="50"/>
    </row>
    <row r="927" spans="1:10" ht="14.5">
      <c r="A927" s="25"/>
      <c r="B927" s="25"/>
      <c r="C927" s="59"/>
      <c r="D927" s="25"/>
      <c r="E927" s="25"/>
      <c r="F927" s="58"/>
      <c r="J927" s="50"/>
    </row>
    <row r="928" spans="1:10" ht="14.5">
      <c r="A928" s="25"/>
      <c r="B928" s="25"/>
      <c r="C928" s="59"/>
      <c r="D928" s="25"/>
      <c r="E928" s="25"/>
      <c r="F928" s="58"/>
      <c r="J928" s="50"/>
    </row>
    <row r="929" spans="1:10" ht="14.5">
      <c r="A929" s="25"/>
      <c r="B929" s="25"/>
      <c r="C929" s="59"/>
      <c r="D929" s="25"/>
      <c r="E929" s="25"/>
      <c r="F929" s="58"/>
      <c r="J929" s="50"/>
    </row>
    <row r="930" spans="1:10" ht="14.5">
      <c r="A930" s="25"/>
      <c r="B930" s="25"/>
      <c r="C930" s="59"/>
      <c r="D930" s="25"/>
      <c r="E930" s="25"/>
      <c r="F930" s="58"/>
      <c r="J930" s="50"/>
    </row>
    <row r="931" spans="1:10" ht="14.5">
      <c r="A931" s="25"/>
      <c r="B931" s="25"/>
      <c r="C931" s="59"/>
      <c r="D931" s="25"/>
      <c r="E931" s="25"/>
      <c r="F931" s="58"/>
      <c r="J931" s="50"/>
    </row>
    <row r="932" spans="1:10" ht="14.5">
      <c r="A932" s="25"/>
      <c r="B932" s="25"/>
      <c r="C932" s="59"/>
      <c r="D932" s="25"/>
      <c r="E932" s="25"/>
      <c r="F932" s="58"/>
      <c r="J932" s="50"/>
    </row>
    <row r="933" spans="1:10" ht="14.5">
      <c r="A933" s="25"/>
      <c r="B933" s="25"/>
      <c r="C933" s="59"/>
      <c r="D933" s="25"/>
      <c r="E933" s="25"/>
      <c r="F933" s="58"/>
      <c r="J933" s="50"/>
    </row>
    <row r="934" spans="1:10" ht="14.5">
      <c r="A934" s="25"/>
      <c r="B934" s="25"/>
      <c r="C934" s="59"/>
      <c r="D934" s="25"/>
      <c r="E934" s="25"/>
      <c r="F934" s="58"/>
      <c r="J934" s="50"/>
    </row>
    <row r="935" spans="1:10" ht="14.5">
      <c r="A935" s="25"/>
      <c r="B935" s="25"/>
      <c r="C935" s="59"/>
      <c r="D935" s="25"/>
      <c r="E935" s="25"/>
      <c r="F935" s="58"/>
      <c r="J935" s="50"/>
    </row>
    <row r="936" spans="1:10" ht="14.5">
      <c r="A936" s="25"/>
      <c r="B936" s="25"/>
      <c r="C936" s="59"/>
      <c r="D936" s="25"/>
      <c r="E936" s="25"/>
      <c r="F936" s="58"/>
      <c r="J936" s="50"/>
    </row>
    <row r="937" spans="1:10" ht="14.5">
      <c r="A937" s="25"/>
      <c r="B937" s="25"/>
      <c r="C937" s="59"/>
      <c r="D937" s="25"/>
      <c r="E937" s="25"/>
      <c r="F937" s="58"/>
      <c r="J937" s="50"/>
    </row>
    <row r="938" spans="1:10" ht="14.5">
      <c r="A938" s="25"/>
      <c r="B938" s="25"/>
      <c r="C938" s="59"/>
      <c r="D938" s="25"/>
      <c r="E938" s="25"/>
      <c r="F938" s="58"/>
      <c r="J938" s="50"/>
    </row>
    <row r="939" spans="1:10" ht="14.5">
      <c r="A939" s="25"/>
      <c r="B939" s="25"/>
      <c r="C939" s="59"/>
      <c r="D939" s="25"/>
      <c r="E939" s="25"/>
      <c r="F939" s="58"/>
      <c r="J939" s="50"/>
    </row>
    <row r="940" spans="1:10" ht="14.5">
      <c r="A940" s="25"/>
      <c r="B940" s="25"/>
      <c r="C940" s="59"/>
      <c r="D940" s="25"/>
      <c r="E940" s="25"/>
      <c r="F940" s="58"/>
      <c r="J940" s="50"/>
    </row>
    <row r="941" spans="1:10" ht="14.5">
      <c r="A941" s="25"/>
      <c r="B941" s="25"/>
      <c r="C941" s="59"/>
      <c r="D941" s="25"/>
      <c r="E941" s="25"/>
      <c r="F941" s="58"/>
      <c r="J941" s="50"/>
    </row>
    <row r="942" spans="1:10" ht="14.5">
      <c r="A942" s="25"/>
      <c r="B942" s="25"/>
      <c r="C942" s="59"/>
      <c r="D942" s="25"/>
      <c r="E942" s="25"/>
      <c r="F942" s="58"/>
      <c r="J942" s="50"/>
    </row>
    <row r="943" spans="1:10" ht="14.5">
      <c r="A943" s="25"/>
      <c r="B943" s="25"/>
      <c r="C943" s="59"/>
      <c r="D943" s="25"/>
      <c r="E943" s="25"/>
      <c r="F943" s="58"/>
      <c r="J943" s="50"/>
    </row>
    <row r="944" spans="1:10" ht="14.5">
      <c r="A944" s="25"/>
      <c r="B944" s="25"/>
      <c r="C944" s="59"/>
      <c r="D944" s="25"/>
      <c r="E944" s="25"/>
      <c r="F944" s="58"/>
      <c r="J944" s="50"/>
    </row>
    <row r="945" spans="1:10" ht="14.5">
      <c r="A945" s="25"/>
      <c r="B945" s="25"/>
      <c r="C945" s="59"/>
      <c r="D945" s="25"/>
      <c r="E945" s="25"/>
      <c r="F945" s="58"/>
      <c r="J945" s="50"/>
    </row>
    <row r="946" spans="1:10" ht="14.5">
      <c r="A946" s="25"/>
      <c r="B946" s="25"/>
      <c r="C946" s="59"/>
      <c r="D946" s="25"/>
      <c r="E946" s="25"/>
      <c r="F946" s="58"/>
      <c r="J946" s="50"/>
    </row>
    <row r="947" spans="1:10" ht="14.5">
      <c r="A947" s="25"/>
      <c r="B947" s="25"/>
      <c r="C947" s="59"/>
      <c r="D947" s="25"/>
      <c r="E947" s="25"/>
      <c r="F947" s="58"/>
      <c r="J947" s="50"/>
    </row>
    <row r="948" spans="1:10" ht="14.5">
      <c r="A948" s="25"/>
      <c r="B948" s="25"/>
      <c r="C948" s="59"/>
      <c r="D948" s="25"/>
      <c r="E948" s="25"/>
      <c r="F948" s="58"/>
      <c r="J948" s="50"/>
    </row>
    <row r="949" spans="1:10" ht="14.5">
      <c r="A949" s="25"/>
      <c r="B949" s="25"/>
      <c r="C949" s="59"/>
      <c r="D949" s="25"/>
      <c r="E949" s="25"/>
      <c r="F949" s="58"/>
      <c r="J949" s="50"/>
    </row>
    <row r="950" spans="1:10" ht="14.5">
      <c r="A950" s="25"/>
      <c r="B950" s="25"/>
      <c r="C950" s="59"/>
      <c r="D950" s="25"/>
      <c r="E950" s="25"/>
      <c r="F950" s="58"/>
      <c r="J950" s="50"/>
    </row>
    <row r="951" spans="1:10" ht="14.5">
      <c r="A951" s="25"/>
      <c r="B951" s="25"/>
      <c r="C951" s="59"/>
      <c r="D951" s="25"/>
      <c r="E951" s="25"/>
      <c r="F951" s="58"/>
      <c r="J951" s="50"/>
    </row>
    <row r="952" spans="1:10" ht="14.5">
      <c r="A952" s="25"/>
      <c r="B952" s="25"/>
      <c r="C952" s="59"/>
      <c r="D952" s="25"/>
      <c r="E952" s="25"/>
      <c r="F952" s="58"/>
      <c r="J952" s="50"/>
    </row>
    <row r="953" spans="1:10" ht="14.5">
      <c r="A953" s="25"/>
      <c r="B953" s="25"/>
      <c r="C953" s="59"/>
      <c r="D953" s="25"/>
      <c r="E953" s="25"/>
      <c r="F953" s="58"/>
      <c r="J953" s="50"/>
    </row>
    <row r="954" spans="1:10" ht="14.5">
      <c r="A954" s="25"/>
      <c r="B954" s="25"/>
      <c r="C954" s="59"/>
      <c r="D954" s="25"/>
      <c r="E954" s="25"/>
      <c r="F954" s="58"/>
      <c r="J954" s="50"/>
    </row>
    <row r="955" spans="1:10" ht="14.5">
      <c r="A955" s="25"/>
      <c r="B955" s="25"/>
      <c r="C955" s="59"/>
      <c r="D955" s="25"/>
      <c r="E955" s="25"/>
      <c r="F955" s="58"/>
      <c r="J955" s="50"/>
    </row>
    <row r="956" spans="1:10" ht="14.5">
      <c r="A956" s="25"/>
      <c r="B956" s="25"/>
      <c r="C956" s="59"/>
      <c r="D956" s="25"/>
      <c r="E956" s="25"/>
      <c r="F956" s="58"/>
      <c r="J956" s="50"/>
    </row>
    <row r="957" spans="1:10" ht="14.5">
      <c r="A957" s="25"/>
      <c r="B957" s="25"/>
      <c r="C957" s="59"/>
      <c r="D957" s="25"/>
      <c r="E957" s="25"/>
      <c r="F957" s="58"/>
      <c r="J957" s="50"/>
    </row>
    <row r="958" spans="1:10" ht="14.5">
      <c r="A958" s="25"/>
      <c r="B958" s="25"/>
      <c r="C958" s="59"/>
      <c r="D958" s="25"/>
      <c r="E958" s="25"/>
      <c r="F958" s="58"/>
      <c r="J958" s="50"/>
    </row>
    <row r="959" spans="1:10" ht="14.5">
      <c r="A959" s="25"/>
      <c r="B959" s="25"/>
      <c r="C959" s="59"/>
      <c r="D959" s="25"/>
      <c r="E959" s="25"/>
      <c r="F959" s="58"/>
      <c r="J959" s="50"/>
    </row>
    <row r="960" spans="1:10" ht="14.5">
      <c r="A960" s="25"/>
      <c r="B960" s="25"/>
      <c r="C960" s="59"/>
      <c r="D960" s="25"/>
      <c r="E960" s="25"/>
      <c r="F960" s="58"/>
      <c r="J960" s="50"/>
    </row>
    <row r="961" spans="1:10" ht="14.5">
      <c r="A961" s="25"/>
      <c r="B961" s="25"/>
      <c r="C961" s="59"/>
      <c r="D961" s="25"/>
      <c r="E961" s="25"/>
      <c r="F961" s="58"/>
      <c r="J961" s="50"/>
    </row>
    <row r="962" spans="1:10" ht="14.5">
      <c r="A962" s="25"/>
      <c r="B962" s="25"/>
      <c r="C962" s="59"/>
      <c r="D962" s="25"/>
      <c r="E962" s="25"/>
      <c r="F962" s="58"/>
      <c r="J962" s="50"/>
    </row>
    <row r="963" spans="1:10" ht="14.5">
      <c r="A963" s="25"/>
      <c r="B963" s="25"/>
      <c r="C963" s="59"/>
      <c r="D963" s="25"/>
      <c r="E963" s="25"/>
      <c r="F963" s="58"/>
      <c r="J963" s="50"/>
    </row>
    <row r="964" spans="1:10" ht="14.5">
      <c r="A964" s="25"/>
      <c r="B964" s="25"/>
      <c r="C964" s="59"/>
      <c r="D964" s="25"/>
      <c r="E964" s="25"/>
      <c r="F964" s="58"/>
      <c r="J964" s="50"/>
    </row>
    <row r="965" spans="1:10" ht="14.5">
      <c r="A965" s="25"/>
      <c r="B965" s="25"/>
      <c r="C965" s="59"/>
      <c r="D965" s="25"/>
      <c r="E965" s="25"/>
      <c r="F965" s="58"/>
      <c r="J965" s="50"/>
    </row>
    <row r="966" spans="1:10" ht="14.5">
      <c r="A966" s="25"/>
      <c r="B966" s="25"/>
      <c r="C966" s="59"/>
      <c r="D966" s="25"/>
      <c r="E966" s="25"/>
      <c r="F966" s="58"/>
      <c r="J966" s="50"/>
    </row>
    <row r="967" spans="1:10" ht="14.5">
      <c r="A967" s="25"/>
      <c r="B967" s="25"/>
      <c r="C967" s="59"/>
      <c r="D967" s="25"/>
      <c r="E967" s="25"/>
      <c r="F967" s="58"/>
      <c r="J967" s="50"/>
    </row>
    <row r="968" spans="1:10" ht="14.5">
      <c r="A968" s="25"/>
      <c r="B968" s="25"/>
      <c r="C968" s="59"/>
      <c r="D968" s="25"/>
      <c r="E968" s="25"/>
      <c r="F968" s="58"/>
      <c r="J968" s="50"/>
    </row>
    <row r="969" spans="1:10" ht="14.5">
      <c r="A969" s="25"/>
      <c r="B969" s="25"/>
      <c r="C969" s="59"/>
      <c r="D969" s="25"/>
      <c r="E969" s="25"/>
      <c r="F969" s="58"/>
      <c r="J969" s="50"/>
    </row>
    <row r="970" spans="1:10" ht="14.5">
      <c r="A970" s="25"/>
      <c r="B970" s="25"/>
      <c r="C970" s="59"/>
      <c r="D970" s="25"/>
      <c r="E970" s="25"/>
      <c r="F970" s="58"/>
      <c r="J970" s="50"/>
    </row>
    <row r="971" spans="1:10" ht="14.5">
      <c r="A971" s="25"/>
      <c r="B971" s="25"/>
      <c r="C971" s="59"/>
      <c r="D971" s="25"/>
      <c r="E971" s="25"/>
      <c r="F971" s="58"/>
      <c r="J971" s="50"/>
    </row>
    <row r="972" spans="1:10" ht="14.5">
      <c r="A972" s="25"/>
      <c r="B972" s="25"/>
      <c r="C972" s="59"/>
      <c r="D972" s="25"/>
      <c r="E972" s="25"/>
      <c r="F972" s="58"/>
      <c r="J972" s="50"/>
    </row>
    <row r="973" spans="1:10" ht="14.5">
      <c r="A973" s="25"/>
      <c r="B973" s="25"/>
      <c r="C973" s="59"/>
      <c r="D973" s="25"/>
      <c r="E973" s="25"/>
      <c r="F973" s="58"/>
      <c r="J973" s="50"/>
    </row>
    <row r="974" spans="1:10" ht="14.5">
      <c r="A974" s="25"/>
      <c r="B974" s="25"/>
      <c r="C974" s="59"/>
      <c r="D974" s="25"/>
      <c r="E974" s="25"/>
      <c r="F974" s="58"/>
      <c r="J974" s="50"/>
    </row>
    <row r="975" spans="1:10" ht="14.5">
      <c r="A975" s="25"/>
      <c r="B975" s="25"/>
      <c r="C975" s="59"/>
      <c r="D975" s="25"/>
      <c r="E975" s="25"/>
      <c r="F975" s="58"/>
      <c r="J975" s="50"/>
    </row>
    <row r="976" spans="1:10" ht="14.5">
      <c r="A976" s="25"/>
      <c r="B976" s="25"/>
      <c r="C976" s="59"/>
      <c r="D976" s="25"/>
      <c r="E976" s="25"/>
      <c r="F976" s="58"/>
      <c r="J976" s="50"/>
    </row>
    <row r="977" spans="1:10" ht="14.5">
      <c r="A977" s="25"/>
      <c r="B977" s="25"/>
      <c r="C977" s="59"/>
      <c r="D977" s="25"/>
      <c r="E977" s="25"/>
      <c r="F977" s="58"/>
      <c r="J977" s="50"/>
    </row>
    <row r="978" spans="1:10" ht="14.5">
      <c r="A978" s="25"/>
      <c r="B978" s="25"/>
      <c r="C978" s="59"/>
      <c r="D978" s="25"/>
      <c r="E978" s="25"/>
      <c r="F978" s="58"/>
      <c r="J978" s="50"/>
    </row>
    <row r="979" spans="1:10" ht="14.5">
      <c r="A979" s="25"/>
      <c r="B979" s="25"/>
      <c r="C979" s="59"/>
      <c r="D979" s="25"/>
      <c r="E979" s="25"/>
      <c r="F979" s="58"/>
      <c r="J979" s="50"/>
    </row>
    <row r="980" spans="1:10" ht="14.5">
      <c r="A980" s="25"/>
      <c r="B980" s="25"/>
      <c r="C980" s="59"/>
      <c r="D980" s="25"/>
      <c r="E980" s="25"/>
      <c r="F980" s="58"/>
      <c r="J980" s="50"/>
    </row>
    <row r="981" spans="1:10" ht="14.5">
      <c r="A981" s="25"/>
      <c r="B981" s="25"/>
      <c r="C981" s="59"/>
      <c r="D981" s="25"/>
      <c r="E981" s="25"/>
      <c r="F981" s="58"/>
      <c r="J981" s="50"/>
    </row>
    <row r="982" spans="1:10" ht="14.5">
      <c r="A982" s="25"/>
      <c r="B982" s="25"/>
      <c r="C982" s="59"/>
      <c r="D982" s="25"/>
      <c r="E982" s="25"/>
      <c r="F982" s="58"/>
      <c r="J982" s="50"/>
    </row>
  </sheetData>
  <mergeCells count="48">
    <mergeCell ref="H54:H55"/>
    <mergeCell ref="I54:I55"/>
    <mergeCell ref="H17:H25"/>
    <mergeCell ref="A3:I3"/>
    <mergeCell ref="H41:H45"/>
    <mergeCell ref="H46:H49"/>
    <mergeCell ref="I46:I47"/>
    <mergeCell ref="I41:I45"/>
    <mergeCell ref="B46:B49"/>
    <mergeCell ref="C46:C49"/>
    <mergeCell ref="I48:I49"/>
    <mergeCell ref="C38:C39"/>
    <mergeCell ref="H38:H39"/>
    <mergeCell ref="B41:B45"/>
    <mergeCell ref="C41:C45"/>
    <mergeCell ref="B38:B40"/>
    <mergeCell ref="A50:A71"/>
    <mergeCell ref="B50:B53"/>
    <mergeCell ref="C50:C53"/>
    <mergeCell ref="H50:H51"/>
    <mergeCell ref="I50:I53"/>
    <mergeCell ref="B56:B63"/>
    <mergeCell ref="C56:C63"/>
    <mergeCell ref="H56:H63"/>
    <mergeCell ref="I56:I63"/>
    <mergeCell ref="B64:B71"/>
    <mergeCell ref="C64:C71"/>
    <mergeCell ref="H64:H71"/>
    <mergeCell ref="I64:I71"/>
    <mergeCell ref="H52:H53"/>
    <mergeCell ref="B54:B55"/>
    <mergeCell ref="C54:C55"/>
    <mergeCell ref="A2:B2"/>
    <mergeCell ref="C2:I2"/>
    <mergeCell ref="A5:A49"/>
    <mergeCell ref="B5:B37"/>
    <mergeCell ref="C17:C34"/>
    <mergeCell ref="I17:I34"/>
    <mergeCell ref="H26:H34"/>
    <mergeCell ref="H5:H9"/>
    <mergeCell ref="I5:I13"/>
    <mergeCell ref="H10:H13"/>
    <mergeCell ref="H14:H15"/>
    <mergeCell ref="I14:I15"/>
    <mergeCell ref="C35:C37"/>
    <mergeCell ref="I35:I37"/>
    <mergeCell ref="C5:C15"/>
    <mergeCell ref="A1:H1"/>
  </mergeCells>
  <hyperlinks>
    <hyperlink ref="I41:I43" r:id="rId1" display="Industry provided figures (French advertising Out Of Home carbon calculator)" xr:uid="{00000000-0004-0000-0000-000005000000}"/>
  </hyperlinks>
  <pageMargins left="0.7" right="0.7" top="0.75" bottom="0.75" header="0.3" footer="0.3"/>
  <pageSetup paperSize="9"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55"/>
  <sheetViews>
    <sheetView showGridLines="0" topLeftCell="A17" zoomScale="55" zoomScaleNormal="55" workbookViewId="0">
      <selection activeCell="H38" sqref="H38"/>
    </sheetView>
  </sheetViews>
  <sheetFormatPr baseColWidth="10" defaultColWidth="8.7265625" defaultRowHeight="13.5"/>
  <cols>
    <col min="1" max="1" width="26.81640625" style="25" bestFit="1" customWidth="1"/>
    <col min="2" max="2" width="43.81640625" style="25" customWidth="1"/>
    <col min="3" max="3" width="55.453125" style="25" customWidth="1"/>
    <col min="4" max="4" width="26.7265625" style="25" customWidth="1"/>
    <col min="5" max="5" width="79.26953125" style="25" customWidth="1"/>
    <col min="6" max="6" width="28.453125" style="25" customWidth="1"/>
    <col min="7" max="7" width="19.453125" style="25" bestFit="1" customWidth="1"/>
    <col min="8" max="8" width="24" style="25" customWidth="1"/>
    <col min="9" max="9" width="60.453125" style="25" customWidth="1"/>
    <col min="10" max="10" width="43.453125" style="25" bestFit="1" customWidth="1"/>
    <col min="11" max="11" width="21.453125" style="25" customWidth="1"/>
    <col min="12" max="16384" width="8.7265625" style="25"/>
  </cols>
  <sheetData>
    <row r="1" spans="1:17" ht="20.5">
      <c r="A1" s="111" t="s">
        <v>263</v>
      </c>
      <c r="B1" s="112"/>
      <c r="C1" s="112"/>
      <c r="D1" s="112"/>
      <c r="E1" s="112"/>
      <c r="F1" s="112"/>
      <c r="G1" s="112"/>
      <c r="H1" s="112"/>
      <c r="I1" s="112"/>
      <c r="J1" s="113"/>
    </row>
    <row r="2" spans="1:17" ht="27" customHeight="1">
      <c r="A2" s="114" t="s">
        <v>140</v>
      </c>
      <c r="B2" s="115" t="s">
        <v>264</v>
      </c>
      <c r="C2" s="115" t="s">
        <v>265</v>
      </c>
      <c r="D2" s="115" t="s">
        <v>266</v>
      </c>
      <c r="E2" s="116" t="s">
        <v>267</v>
      </c>
      <c r="F2" s="115" t="s">
        <v>268</v>
      </c>
      <c r="G2" s="115" t="s">
        <v>10</v>
      </c>
      <c r="H2" s="115" t="s">
        <v>11</v>
      </c>
      <c r="I2" s="115" t="s">
        <v>145</v>
      </c>
      <c r="J2" s="117" t="s">
        <v>12</v>
      </c>
    </row>
    <row r="3" spans="1:17" ht="73" customHeight="1">
      <c r="A3" s="157" t="s">
        <v>146</v>
      </c>
      <c r="B3" s="49" t="s">
        <v>147</v>
      </c>
      <c r="C3" s="38" t="s">
        <v>269</v>
      </c>
      <c r="D3" s="38" t="s">
        <v>270</v>
      </c>
      <c r="E3" s="39" t="s">
        <v>271</v>
      </c>
      <c r="F3" s="39" t="s">
        <v>169</v>
      </c>
      <c r="G3" s="39" t="s">
        <v>272</v>
      </c>
      <c r="H3" s="40">
        <v>1.1100000000000001</v>
      </c>
      <c r="I3" s="38" t="s">
        <v>273</v>
      </c>
      <c r="J3" s="66" t="s">
        <v>274</v>
      </c>
    </row>
    <row r="4" spans="1:17" ht="115" customHeight="1">
      <c r="A4" s="158"/>
      <c r="B4" s="159" t="s">
        <v>195</v>
      </c>
      <c r="C4" s="38" t="s">
        <v>275</v>
      </c>
      <c r="D4" s="38" t="s">
        <v>276</v>
      </c>
      <c r="E4" s="38" t="s">
        <v>277</v>
      </c>
      <c r="F4" s="39" t="s">
        <v>169</v>
      </c>
      <c r="G4" s="39" t="s">
        <v>278</v>
      </c>
      <c r="H4" s="69">
        <v>0.05</v>
      </c>
      <c r="I4" s="38" t="s">
        <v>279</v>
      </c>
      <c r="J4" s="66" t="s">
        <v>280</v>
      </c>
      <c r="K4" s="53"/>
    </row>
    <row r="5" spans="1:17" ht="42.75" customHeight="1">
      <c r="A5" s="158"/>
      <c r="B5" s="160"/>
      <c r="C5" s="38" t="s">
        <v>269</v>
      </c>
      <c r="D5" s="38" t="s">
        <v>281</v>
      </c>
      <c r="E5" s="39" t="s">
        <v>282</v>
      </c>
      <c r="F5" s="39" t="s">
        <v>169</v>
      </c>
      <c r="G5" s="39" t="s">
        <v>283</v>
      </c>
      <c r="H5" s="70">
        <v>200</v>
      </c>
      <c r="I5" s="38" t="s">
        <v>284</v>
      </c>
      <c r="J5" s="71" t="s">
        <v>285</v>
      </c>
    </row>
    <row r="6" spans="1:17" ht="42.75" customHeight="1">
      <c r="A6" s="158"/>
      <c r="B6" s="160"/>
      <c r="C6" s="163" t="s">
        <v>269</v>
      </c>
      <c r="D6" s="163" t="s">
        <v>286</v>
      </c>
      <c r="E6" s="38" t="s">
        <v>287</v>
      </c>
      <c r="F6" s="39" t="s">
        <v>169</v>
      </c>
      <c r="G6" s="39" t="s">
        <v>288</v>
      </c>
      <c r="H6" s="70">
        <f>65/100</f>
        <v>0.65</v>
      </c>
      <c r="I6" s="38" t="s">
        <v>289</v>
      </c>
      <c r="J6" s="71" t="s">
        <v>285</v>
      </c>
    </row>
    <row r="7" spans="1:17" ht="42.75" customHeight="1">
      <c r="A7" s="158"/>
      <c r="B7" s="190"/>
      <c r="C7" s="175"/>
      <c r="D7" s="175"/>
      <c r="E7" s="38" t="s">
        <v>290</v>
      </c>
      <c r="F7" s="39" t="s">
        <v>169</v>
      </c>
      <c r="G7" s="39" t="s">
        <v>288</v>
      </c>
      <c r="H7" s="70">
        <f>100/30</f>
        <v>3.3333333333333335</v>
      </c>
      <c r="I7" s="38" t="s">
        <v>291</v>
      </c>
      <c r="J7" s="71" t="s">
        <v>285</v>
      </c>
    </row>
    <row r="8" spans="1:17" ht="45.75" customHeight="1">
      <c r="A8" s="158"/>
      <c r="B8" s="174" t="s">
        <v>292</v>
      </c>
      <c r="C8" s="163" t="s">
        <v>269</v>
      </c>
      <c r="D8" s="195" t="s">
        <v>293</v>
      </c>
      <c r="E8" s="39" t="s">
        <v>294</v>
      </c>
      <c r="F8" s="39" t="s">
        <v>164</v>
      </c>
      <c r="G8" s="39" t="s">
        <v>295</v>
      </c>
      <c r="H8" s="40">
        <v>1.045311431</v>
      </c>
      <c r="I8" s="163" t="s">
        <v>296</v>
      </c>
      <c r="J8" s="191" t="s">
        <v>285</v>
      </c>
      <c r="Q8" s="72"/>
    </row>
    <row r="9" spans="1:17" ht="45.75" customHeight="1">
      <c r="A9" s="158"/>
      <c r="B9" s="174"/>
      <c r="C9" s="164"/>
      <c r="D9" s="196"/>
      <c r="E9" s="39" t="s">
        <v>297</v>
      </c>
      <c r="F9" s="39" t="s">
        <v>164</v>
      </c>
      <c r="G9" s="39" t="s">
        <v>295</v>
      </c>
      <c r="H9" s="40">
        <v>3.40862423</v>
      </c>
      <c r="I9" s="164"/>
      <c r="J9" s="192"/>
      <c r="Q9" s="73"/>
    </row>
    <row r="10" spans="1:17" ht="45.75" customHeight="1">
      <c r="A10" s="158"/>
      <c r="B10" s="174"/>
      <c r="C10" s="164"/>
      <c r="D10" s="196"/>
      <c r="E10" s="39" t="s">
        <v>298</v>
      </c>
      <c r="F10" s="39" t="s">
        <v>164</v>
      </c>
      <c r="G10" s="39" t="s">
        <v>295</v>
      </c>
      <c r="H10" s="40">
        <v>2.272416153</v>
      </c>
      <c r="I10" s="164"/>
      <c r="J10" s="192"/>
    </row>
    <row r="11" spans="1:17" ht="45.75" customHeight="1">
      <c r="A11" s="158"/>
      <c r="B11" s="174"/>
      <c r="C11" s="175"/>
      <c r="D11" s="196"/>
      <c r="E11" s="39" t="s">
        <v>299</v>
      </c>
      <c r="F11" s="39" t="s">
        <v>164</v>
      </c>
      <c r="G11" s="39" t="s">
        <v>295</v>
      </c>
      <c r="H11" s="40">
        <v>4.5448323070000001</v>
      </c>
      <c r="I11" s="175"/>
      <c r="J11" s="193"/>
    </row>
    <row r="12" spans="1:17" ht="62.5" customHeight="1">
      <c r="A12" s="158"/>
      <c r="B12" s="174"/>
      <c r="C12" s="38" t="s">
        <v>269</v>
      </c>
      <c r="D12" s="39" t="s">
        <v>300</v>
      </c>
      <c r="E12" s="39" t="s">
        <v>301</v>
      </c>
      <c r="F12" s="39" t="s">
        <v>248</v>
      </c>
      <c r="G12" s="39" t="s">
        <v>272</v>
      </c>
      <c r="H12" s="40">
        <v>0.33333333333333331</v>
      </c>
      <c r="I12" s="38" t="s">
        <v>302</v>
      </c>
      <c r="J12" s="71" t="s">
        <v>285</v>
      </c>
    </row>
    <row r="13" spans="1:17" ht="66" customHeight="1">
      <c r="A13" s="194"/>
      <c r="B13" s="49" t="s">
        <v>205</v>
      </c>
      <c r="C13" s="38" t="s">
        <v>269</v>
      </c>
      <c r="D13" s="39" t="s">
        <v>300</v>
      </c>
      <c r="E13" s="39" t="s">
        <v>301</v>
      </c>
      <c r="F13" s="39" t="s">
        <v>248</v>
      </c>
      <c r="G13" s="39" t="s">
        <v>272</v>
      </c>
      <c r="H13" s="40">
        <v>0.33333333333333331</v>
      </c>
      <c r="I13" s="38" t="s">
        <v>303</v>
      </c>
      <c r="J13" s="71" t="s">
        <v>285</v>
      </c>
    </row>
    <row r="14" spans="1:17" ht="46.5" customHeight="1">
      <c r="A14" s="157" t="s">
        <v>223</v>
      </c>
      <c r="B14" s="159" t="s">
        <v>304</v>
      </c>
      <c r="C14" s="38" t="s">
        <v>269</v>
      </c>
      <c r="D14" s="39" t="s">
        <v>305</v>
      </c>
      <c r="E14" s="38" t="s">
        <v>306</v>
      </c>
      <c r="F14" s="39" t="s">
        <v>169</v>
      </c>
      <c r="G14" s="39" t="s">
        <v>272</v>
      </c>
      <c r="H14" s="74">
        <v>16</v>
      </c>
      <c r="I14" s="75" t="s">
        <v>307</v>
      </c>
      <c r="J14" s="71" t="s">
        <v>308</v>
      </c>
    </row>
    <row r="15" spans="1:17" ht="46.5" customHeight="1">
      <c r="A15" s="158"/>
      <c r="B15" s="160"/>
      <c r="C15" s="38" t="s">
        <v>269</v>
      </c>
      <c r="D15" s="39" t="s">
        <v>309</v>
      </c>
      <c r="E15" s="38" t="s">
        <v>310</v>
      </c>
      <c r="F15" s="39" t="s">
        <v>169</v>
      </c>
      <c r="G15" s="39" t="s">
        <v>272</v>
      </c>
      <c r="H15" s="74">
        <v>0.5</v>
      </c>
      <c r="I15" s="76" t="s">
        <v>311</v>
      </c>
      <c r="J15" s="71" t="s">
        <v>312</v>
      </c>
    </row>
    <row r="16" spans="1:17" ht="46.5" customHeight="1">
      <c r="A16" s="158"/>
      <c r="B16" s="190"/>
      <c r="C16" s="38" t="s">
        <v>269</v>
      </c>
      <c r="D16" s="39" t="s">
        <v>309</v>
      </c>
      <c r="E16" s="38" t="s">
        <v>313</v>
      </c>
      <c r="F16" s="39" t="s">
        <v>169</v>
      </c>
      <c r="G16" s="39" t="s">
        <v>272</v>
      </c>
      <c r="H16" s="74">
        <v>0.5</v>
      </c>
      <c r="I16" s="76" t="s">
        <v>314</v>
      </c>
      <c r="J16" s="71" t="s">
        <v>312</v>
      </c>
    </row>
    <row r="17" spans="1:10" ht="46.5" customHeight="1">
      <c r="A17" s="158"/>
      <c r="B17" s="159" t="s">
        <v>315</v>
      </c>
      <c r="C17" s="38" t="s">
        <v>269</v>
      </c>
      <c r="D17" s="39" t="s">
        <v>316</v>
      </c>
      <c r="E17" s="38" t="s">
        <v>317</v>
      </c>
      <c r="F17" s="39" t="s">
        <v>169</v>
      </c>
      <c r="G17" s="39" t="s">
        <v>272</v>
      </c>
      <c r="H17" s="74">
        <v>39.424999999999997</v>
      </c>
      <c r="I17" s="77" t="s">
        <v>318</v>
      </c>
      <c r="J17" s="71" t="s">
        <v>308</v>
      </c>
    </row>
    <row r="18" spans="1:10" ht="46.5" customHeight="1">
      <c r="A18" s="158"/>
      <c r="B18" s="160"/>
      <c r="C18" s="38" t="s">
        <v>269</v>
      </c>
      <c r="D18" s="39" t="s">
        <v>319</v>
      </c>
      <c r="E18" s="38" t="s">
        <v>320</v>
      </c>
      <c r="F18" s="39" t="s">
        <v>169</v>
      </c>
      <c r="G18" s="39" t="s">
        <v>321</v>
      </c>
      <c r="H18" s="74">
        <v>3</v>
      </c>
      <c r="I18" s="43" t="s">
        <v>322</v>
      </c>
      <c r="J18" s="71" t="s">
        <v>312</v>
      </c>
    </row>
    <row r="19" spans="1:10" ht="46.5" customHeight="1">
      <c r="A19" s="158"/>
      <c r="B19" s="160"/>
      <c r="C19" s="38" t="s">
        <v>269</v>
      </c>
      <c r="D19" s="39" t="s">
        <v>309</v>
      </c>
      <c r="E19" s="38" t="s">
        <v>323</v>
      </c>
      <c r="F19" s="39" t="s">
        <v>169</v>
      </c>
      <c r="G19" s="39" t="s">
        <v>272</v>
      </c>
      <c r="H19" s="74">
        <v>0.5</v>
      </c>
      <c r="I19" s="76" t="s">
        <v>311</v>
      </c>
      <c r="J19" s="71" t="s">
        <v>312</v>
      </c>
    </row>
    <row r="20" spans="1:10" ht="46.5" customHeight="1">
      <c r="A20" s="158"/>
      <c r="B20" s="190"/>
      <c r="C20" s="38" t="s">
        <v>269</v>
      </c>
      <c r="D20" s="39" t="s">
        <v>309</v>
      </c>
      <c r="E20" s="38" t="s">
        <v>324</v>
      </c>
      <c r="F20" s="39" t="s">
        <v>169</v>
      </c>
      <c r="G20" s="39" t="s">
        <v>272</v>
      </c>
      <c r="H20" s="74">
        <v>0.5</v>
      </c>
      <c r="I20" s="76" t="s">
        <v>314</v>
      </c>
      <c r="J20" s="71" t="s">
        <v>312</v>
      </c>
    </row>
    <row r="21" spans="1:10" ht="46.5" customHeight="1">
      <c r="A21" s="158"/>
      <c r="B21" s="174" t="s">
        <v>292</v>
      </c>
      <c r="C21" s="167" t="s">
        <v>269</v>
      </c>
      <c r="D21" s="195" t="s">
        <v>325</v>
      </c>
      <c r="E21" s="38" t="s">
        <v>326</v>
      </c>
      <c r="F21" s="39" t="s">
        <v>169</v>
      </c>
      <c r="G21" s="39" t="s">
        <v>327</v>
      </c>
      <c r="H21" s="44">
        <v>6.8100000000000002E-5</v>
      </c>
      <c r="I21" s="163" t="s">
        <v>328</v>
      </c>
      <c r="J21" s="71" t="s">
        <v>285</v>
      </c>
    </row>
    <row r="22" spans="1:10" ht="46.5" customHeight="1" thickBot="1">
      <c r="A22" s="173"/>
      <c r="B22" s="176"/>
      <c r="C22" s="197"/>
      <c r="D22" s="198"/>
      <c r="E22" s="55" t="s">
        <v>329</v>
      </c>
      <c r="F22" s="56" t="s">
        <v>169</v>
      </c>
      <c r="G22" s="56" t="s">
        <v>327</v>
      </c>
      <c r="H22" s="67">
        <v>6.8300000000000001E-4</v>
      </c>
      <c r="I22" s="180"/>
      <c r="J22" s="78" t="s">
        <v>285</v>
      </c>
    </row>
    <row r="23" spans="1:10" ht="15" thickBot="1">
      <c r="B23" s="16"/>
      <c r="C23" s="16"/>
      <c r="D23" s="16"/>
      <c r="E23" s="16"/>
      <c r="F23" s="16"/>
      <c r="G23" s="16"/>
      <c r="H23" s="16"/>
    </row>
    <row r="24" spans="1:10" ht="21" thickBot="1">
      <c r="A24" s="111" t="s">
        <v>330</v>
      </c>
      <c r="B24" s="112"/>
      <c r="C24" s="112"/>
      <c r="D24" s="113"/>
      <c r="E24" s="16"/>
      <c r="F24" s="16"/>
      <c r="G24" s="16"/>
      <c r="H24" s="16"/>
    </row>
    <row r="25" spans="1:10" ht="29.5" customHeight="1">
      <c r="A25" s="118" t="s">
        <v>140</v>
      </c>
      <c r="B25" s="115" t="s">
        <v>264</v>
      </c>
      <c r="C25" s="119" t="s">
        <v>331</v>
      </c>
      <c r="D25" s="120" t="s">
        <v>332</v>
      </c>
      <c r="E25" s="16"/>
      <c r="F25" s="16"/>
      <c r="G25" s="16"/>
      <c r="H25" s="16"/>
    </row>
    <row r="26" spans="1:10" ht="43.5" customHeight="1">
      <c r="A26" s="188" t="s">
        <v>146</v>
      </c>
      <c r="B26" s="174" t="s">
        <v>147</v>
      </c>
      <c r="C26" s="38" t="s">
        <v>333</v>
      </c>
      <c r="D26" s="79">
        <f>VLOOKUP(C26,'Appendix-level 0 calculations'!$C$3:$I$17,7,FALSE)</f>
        <v>0.12758446485000002</v>
      </c>
      <c r="E26" s="16"/>
      <c r="F26" s="16"/>
      <c r="G26" s="16"/>
      <c r="H26" s="16"/>
    </row>
    <row r="27" spans="1:10" ht="14.5">
      <c r="A27" s="188"/>
      <c r="B27" s="174"/>
      <c r="C27" s="38" t="s">
        <v>334</v>
      </c>
      <c r="D27" s="79">
        <f>VLOOKUP(C27,'Appendix-level 0 calculations'!$C$3:$I$17,7,FALSE)</f>
        <v>0.14018539965000001</v>
      </c>
      <c r="E27" s="16"/>
      <c r="F27" s="16"/>
      <c r="G27" s="16"/>
      <c r="H27" s="16"/>
    </row>
    <row r="28" spans="1:10" ht="14.25" customHeight="1">
      <c r="A28" s="188"/>
      <c r="B28" s="174"/>
      <c r="C28" s="38" t="s">
        <v>335</v>
      </c>
      <c r="D28" s="79">
        <f>VLOOKUP(C28,'Appendix-level 0 calculations'!$C$3:$I$17,7,FALSE)</f>
        <v>0.24099287805000003</v>
      </c>
      <c r="E28" s="16"/>
      <c r="F28" s="16"/>
      <c r="G28" s="16"/>
      <c r="H28" s="16"/>
    </row>
    <row r="29" spans="1:10" ht="14.5">
      <c r="A29" s="188"/>
      <c r="B29" s="174"/>
      <c r="C29" s="38" t="s">
        <v>336</v>
      </c>
      <c r="D29" s="79">
        <f>VLOOKUP(C29,'Appendix-level 0 calculations'!$C$3:$I$17,7,FALSE)</f>
        <v>0.33865012275</v>
      </c>
      <c r="E29" s="16"/>
      <c r="F29" s="16"/>
      <c r="G29" s="16"/>
      <c r="H29" s="16"/>
    </row>
    <row r="30" spans="1:10" ht="12.75" customHeight="1">
      <c r="A30" s="188"/>
      <c r="B30" s="174"/>
      <c r="C30" s="38" t="s">
        <v>337</v>
      </c>
      <c r="D30" s="79">
        <f>VLOOKUP(C30,'Appendix-level 0 calculations'!$C$3:$I$17,7,FALSE)</f>
        <v>0.49162597244999995</v>
      </c>
      <c r="E30" s="16"/>
      <c r="F30" s="16"/>
      <c r="G30" s="16"/>
      <c r="H30" s="16"/>
    </row>
    <row r="31" spans="1:10" ht="12.75" customHeight="1">
      <c r="A31" s="188"/>
      <c r="B31" s="174"/>
      <c r="C31" s="38" t="s">
        <v>338</v>
      </c>
      <c r="D31" s="79">
        <f>VLOOKUP(C31,'Appendix-level 0 calculations'!$C$3:$I$17,7,FALSE)</f>
        <v>4.25542295223</v>
      </c>
      <c r="E31" s="16"/>
      <c r="F31" s="16"/>
      <c r="G31" s="16"/>
      <c r="H31" s="16"/>
    </row>
    <row r="32" spans="1:10" ht="13" customHeight="1">
      <c r="A32" s="188"/>
      <c r="B32" s="174"/>
      <c r="C32" s="38" t="s">
        <v>339</v>
      </c>
      <c r="D32" s="79">
        <f>VLOOKUP(C32,'Appendix-level 0 calculations'!$C$3:$I$17,7,FALSE)</f>
        <v>1.89014022E-2</v>
      </c>
      <c r="E32" s="16"/>
      <c r="F32" s="16"/>
      <c r="G32" s="16"/>
      <c r="H32" s="16"/>
    </row>
    <row r="33" spans="1:8" ht="14.25" customHeight="1">
      <c r="A33" s="188"/>
      <c r="B33" s="174"/>
      <c r="C33" s="38" t="s">
        <v>340</v>
      </c>
      <c r="D33" s="79">
        <f>VLOOKUP(C33,'Appendix-level 0 calculations'!$C$3:$I$17,7,FALSE)</f>
        <v>2.5201869599999999E-2</v>
      </c>
      <c r="E33" s="16"/>
      <c r="F33" s="16"/>
      <c r="G33" s="16"/>
      <c r="H33" s="16"/>
    </row>
    <row r="34" spans="1:8" ht="14.5">
      <c r="A34" s="188"/>
      <c r="B34" s="174"/>
      <c r="C34" s="38" t="s">
        <v>341</v>
      </c>
      <c r="D34" s="79">
        <f>VLOOKUP(C34,'Appendix-level 0 calculations'!$C$3:$I$17,7,FALSE)</f>
        <v>0.39850456304999993</v>
      </c>
      <c r="E34" s="16"/>
      <c r="F34" s="16"/>
      <c r="G34" s="16"/>
      <c r="H34" s="16"/>
    </row>
    <row r="35" spans="1:8" ht="27" customHeight="1">
      <c r="A35" s="188"/>
      <c r="B35" s="174"/>
      <c r="C35" s="38" t="s">
        <v>342</v>
      </c>
      <c r="D35" s="79">
        <f>VLOOKUP(C35,'Appendix-level 0 calculations'!$C$3:$I$17,7,FALSE)</f>
        <v>3.6227687550000005E-2</v>
      </c>
      <c r="E35" s="16"/>
      <c r="F35" s="16"/>
      <c r="G35" s="16"/>
      <c r="H35" s="16"/>
    </row>
    <row r="36" spans="1:8" ht="14.5" customHeight="1">
      <c r="A36" s="188"/>
      <c r="B36" s="174"/>
      <c r="C36" s="38" t="s">
        <v>343</v>
      </c>
      <c r="D36" s="79">
        <f>VLOOKUP(C36,'Appendix-level 0 calculations'!$C$3:$I$17,7,FALSE)</f>
        <v>8.0330959349999995E-2</v>
      </c>
      <c r="E36" s="16"/>
      <c r="F36" s="16"/>
      <c r="G36" s="16"/>
      <c r="H36" s="16"/>
    </row>
    <row r="37" spans="1:8" ht="14.25" customHeight="1">
      <c r="A37" s="188"/>
      <c r="B37" s="174"/>
      <c r="C37" s="38" t="s">
        <v>344</v>
      </c>
      <c r="D37" s="79">
        <f>VLOOKUP(C37,'Appendix-level 0 calculations'!$C$3:$I$17,7,FALSE)</f>
        <v>0.24099287805000003</v>
      </c>
      <c r="E37" s="16"/>
      <c r="F37" s="16"/>
      <c r="G37" s="16"/>
      <c r="H37" s="16"/>
    </row>
    <row r="38" spans="1:8" ht="14.25" customHeight="1">
      <c r="A38" s="188"/>
      <c r="B38" s="174"/>
      <c r="C38" s="38" t="s">
        <v>345</v>
      </c>
      <c r="D38" s="79">
        <f>VLOOKUP(C38,'Appendix-level 0 calculations'!$C$3:$I$17,7,FALSE)</f>
        <v>2.0476519049999999</v>
      </c>
      <c r="E38" s="16"/>
      <c r="F38" s="16"/>
      <c r="G38" s="16"/>
      <c r="H38" s="16"/>
    </row>
    <row r="39" spans="1:8" ht="14.25" customHeight="1">
      <c r="A39" s="188"/>
      <c r="B39" s="174"/>
      <c r="C39" s="38" t="s">
        <v>346</v>
      </c>
      <c r="D39" s="79">
        <f>VLOOKUP(C39,'Appendix-level 0 calculations'!$C$3:$I$17,7,FALSE)</f>
        <v>0.58279323450000009</v>
      </c>
      <c r="E39" s="16"/>
      <c r="F39" s="16"/>
      <c r="G39" s="16"/>
      <c r="H39" s="16"/>
    </row>
    <row r="40" spans="1:8" ht="14.25" customHeight="1" thickBot="1">
      <c r="A40" s="189"/>
      <c r="B40" s="176"/>
      <c r="C40" s="55" t="s">
        <v>347</v>
      </c>
      <c r="D40" s="81">
        <f>VLOOKUP(C40,'Appendix-level 0 calculations'!$C$3:$I$17,7,FALSE)</f>
        <v>55.71279432</v>
      </c>
      <c r="E40" s="16"/>
      <c r="F40" s="16"/>
      <c r="G40" s="16"/>
      <c r="H40" s="16"/>
    </row>
    <row r="41" spans="1:8" ht="14.25" customHeight="1" thickBot="1">
      <c r="D41" s="82"/>
      <c r="E41" s="16"/>
      <c r="F41" s="16"/>
      <c r="G41" s="16"/>
      <c r="H41" s="16"/>
    </row>
    <row r="42" spans="1:8" ht="14.25" customHeight="1">
      <c r="A42" s="111" t="s">
        <v>348</v>
      </c>
      <c r="B42" s="112"/>
      <c r="C42" s="112"/>
      <c r="D42" s="112"/>
      <c r="E42" s="112"/>
      <c r="F42" s="113"/>
      <c r="G42" s="16"/>
      <c r="H42" s="16"/>
    </row>
    <row r="43" spans="1:8" ht="20.5" customHeight="1">
      <c r="A43" s="118" t="s">
        <v>140</v>
      </c>
      <c r="B43" s="115" t="s">
        <v>264</v>
      </c>
      <c r="C43" s="115" t="s">
        <v>265</v>
      </c>
      <c r="D43" s="115" t="s">
        <v>268</v>
      </c>
      <c r="E43" s="115" t="s">
        <v>11</v>
      </c>
      <c r="F43" s="117" t="s">
        <v>12</v>
      </c>
      <c r="G43" s="16"/>
      <c r="H43" s="16"/>
    </row>
    <row r="44" spans="1:8" ht="58.5" thickBot="1">
      <c r="A44" s="80" t="s">
        <v>146</v>
      </c>
      <c r="B44" s="54" t="s">
        <v>195</v>
      </c>
      <c r="C44" s="55" t="s">
        <v>349</v>
      </c>
      <c r="D44" s="56" t="s">
        <v>169</v>
      </c>
      <c r="E44" s="83" t="s">
        <v>350</v>
      </c>
      <c r="F44" s="81" t="s">
        <v>351</v>
      </c>
      <c r="G44" s="84"/>
    </row>
    <row r="45" spans="1:8" ht="14.25" customHeight="1"/>
    <row r="46" spans="1:8" ht="14.25" customHeight="1"/>
    <row r="47" spans="1:8" ht="14.25" customHeight="1"/>
    <row r="48" spans="1:8" ht="14.25" customHeight="1"/>
    <row r="49" ht="14.25" customHeight="1"/>
    <row r="50" ht="14.25" customHeight="1"/>
    <row r="51" ht="14.25" customHeight="1"/>
    <row r="52" ht="14.25" customHeight="1"/>
    <row r="53" ht="14.25" customHeight="1"/>
    <row r="54" ht="14.25" customHeight="1"/>
    <row r="55" ht="14.25" customHeight="1"/>
  </sheetData>
  <mergeCells count="18">
    <mergeCell ref="D21:D22"/>
    <mergeCell ref="I21:I22"/>
    <mergeCell ref="A26:A40"/>
    <mergeCell ref="B26:B40"/>
    <mergeCell ref="B4:B7"/>
    <mergeCell ref="I8:I11"/>
    <mergeCell ref="J8:J11"/>
    <mergeCell ref="A14:A22"/>
    <mergeCell ref="B14:B16"/>
    <mergeCell ref="A3:A13"/>
    <mergeCell ref="C6:C7"/>
    <mergeCell ref="D6:D7"/>
    <mergeCell ref="B8:B12"/>
    <mergeCell ref="C8:C11"/>
    <mergeCell ref="D8:D11"/>
    <mergeCell ref="B17:B20"/>
    <mergeCell ref="B21:B22"/>
    <mergeCell ref="C21:C22"/>
  </mergeCells>
  <pageMargins left="0.7" right="0.7" top="0.75" bottom="0.75" header="0.3" footer="0.3"/>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33"/>
  <sheetViews>
    <sheetView showGridLines="0" zoomScale="55" zoomScaleNormal="55" workbookViewId="0">
      <selection activeCell="E50" sqref="E50"/>
    </sheetView>
  </sheetViews>
  <sheetFormatPr baseColWidth="10" defaultColWidth="8.7265625" defaultRowHeight="13.5"/>
  <cols>
    <col min="1" max="1" width="76.1796875" style="25" bestFit="1" customWidth="1"/>
    <col min="2" max="2" width="25" style="25" customWidth="1"/>
    <col min="3" max="3" width="39.81640625" style="25" customWidth="1"/>
    <col min="4" max="4" width="24.81640625" style="25" customWidth="1"/>
    <col min="5" max="5" width="101.453125" style="50" customWidth="1"/>
    <col min="6" max="6" width="20.453125" style="25" customWidth="1"/>
    <col min="7" max="7" width="16.1796875" style="25" customWidth="1"/>
    <col min="8" max="8" width="56.1796875" style="25" customWidth="1"/>
    <col min="9" max="9" width="31.453125" style="25" customWidth="1"/>
    <col min="10" max="16384" width="8.7265625" style="25"/>
  </cols>
  <sheetData>
    <row r="1" spans="1:9" s="125" customFormat="1" ht="20.5">
      <c r="A1" s="132" t="s">
        <v>352</v>
      </c>
      <c r="B1" s="133"/>
      <c r="C1" s="133"/>
      <c r="D1" s="133"/>
      <c r="E1" s="134"/>
      <c r="F1" s="133"/>
      <c r="G1" s="133"/>
      <c r="H1" s="133"/>
      <c r="I1" s="135"/>
    </row>
    <row r="2" spans="1:9" s="125" customFormat="1" ht="41">
      <c r="A2" s="118" t="s">
        <v>140</v>
      </c>
      <c r="B2" s="115" t="s">
        <v>264</v>
      </c>
      <c r="C2" s="115" t="s">
        <v>353</v>
      </c>
      <c r="D2" s="115" t="s">
        <v>354</v>
      </c>
      <c r="E2" s="124" t="s">
        <v>355</v>
      </c>
      <c r="F2" s="115" t="s">
        <v>356</v>
      </c>
      <c r="G2" s="115" t="s">
        <v>357</v>
      </c>
      <c r="H2" s="115" t="s">
        <v>358</v>
      </c>
      <c r="I2" s="136" t="s">
        <v>359</v>
      </c>
    </row>
    <row r="3" spans="1:9" ht="12.75" customHeight="1">
      <c r="A3" s="157" t="s">
        <v>146</v>
      </c>
      <c r="B3" s="174" t="s">
        <v>147</v>
      </c>
      <c r="C3" s="39" t="s">
        <v>333</v>
      </c>
      <c r="D3" s="39" t="s">
        <v>360</v>
      </c>
      <c r="E3" s="38" t="s">
        <v>186</v>
      </c>
      <c r="F3" s="39">
        <v>150</v>
      </c>
      <c r="G3" s="60">
        <v>1</v>
      </c>
      <c r="H3" s="39">
        <v>0.81</v>
      </c>
      <c r="I3" s="61">
        <f>F3*G3*H3/1000*VLOOKUP(E3,'OOH Channel EFs'!$D$17:$G$34,4,FALSE)</f>
        <v>0.12758446485000002</v>
      </c>
    </row>
    <row r="4" spans="1:9" ht="14.25" customHeight="1">
      <c r="A4" s="158"/>
      <c r="B4" s="174"/>
      <c r="C4" s="39" t="s">
        <v>334</v>
      </c>
      <c r="D4" s="39" t="s">
        <v>360</v>
      </c>
      <c r="E4" s="38" t="s">
        <v>186</v>
      </c>
      <c r="F4" s="39">
        <v>150</v>
      </c>
      <c r="G4" s="60">
        <v>1</v>
      </c>
      <c r="H4" s="39">
        <v>0.89</v>
      </c>
      <c r="I4" s="61">
        <f>F4*G4*H4/1000*VLOOKUP(E4,'OOH Channel EFs'!$D$17:$G$34,4,FALSE)</f>
        <v>0.14018539965000001</v>
      </c>
    </row>
    <row r="5" spans="1:9" ht="14.25" customHeight="1">
      <c r="A5" s="158"/>
      <c r="B5" s="174"/>
      <c r="C5" s="39" t="s">
        <v>335</v>
      </c>
      <c r="D5" s="39" t="s">
        <v>360</v>
      </c>
      <c r="E5" s="38" t="s">
        <v>186</v>
      </c>
      <c r="F5" s="39">
        <v>150</v>
      </c>
      <c r="G5" s="60">
        <v>1</v>
      </c>
      <c r="H5" s="39">
        <v>1.53</v>
      </c>
      <c r="I5" s="61">
        <f>F5*G5*H5/1000*VLOOKUP(E5,'OOH Channel EFs'!$D$17:$G$34,4,FALSE)</f>
        <v>0.24099287805000003</v>
      </c>
    </row>
    <row r="6" spans="1:9" ht="14.25" customHeight="1">
      <c r="A6" s="158"/>
      <c r="B6" s="174"/>
      <c r="C6" s="39" t="s">
        <v>336</v>
      </c>
      <c r="D6" s="39" t="s">
        <v>360</v>
      </c>
      <c r="E6" s="38" t="s">
        <v>186</v>
      </c>
      <c r="F6" s="39">
        <v>150</v>
      </c>
      <c r="G6" s="60">
        <v>1</v>
      </c>
      <c r="H6" s="39">
        <v>2.15</v>
      </c>
      <c r="I6" s="61">
        <f>F6*G6*H6/1000*VLOOKUP(E6,'OOH Channel EFs'!$D$17:$G$34,4,FALSE)</f>
        <v>0.33865012275</v>
      </c>
    </row>
    <row r="7" spans="1:9" ht="14.25" customHeight="1">
      <c r="A7" s="158"/>
      <c r="B7" s="174"/>
      <c r="C7" s="39" t="s">
        <v>337</v>
      </c>
      <c r="D7" s="39" t="s">
        <v>361</v>
      </c>
      <c r="E7" s="38" t="s">
        <v>162</v>
      </c>
      <c r="F7" s="39">
        <v>170</v>
      </c>
      <c r="G7" s="60">
        <v>1</v>
      </c>
      <c r="H7" s="39">
        <v>2.15</v>
      </c>
      <c r="I7" s="61">
        <f>F7*G7*H7/1000*VLOOKUP(E7,'OOH Channel EFs'!$D$17:$G$34,4,FALSE)</f>
        <v>0.49162597244999995</v>
      </c>
    </row>
    <row r="8" spans="1:9" ht="14.25" customHeight="1">
      <c r="A8" s="158"/>
      <c r="B8" s="174"/>
      <c r="C8" s="39" t="s">
        <v>338</v>
      </c>
      <c r="D8" s="39" t="s">
        <v>361</v>
      </c>
      <c r="E8" s="38" t="s">
        <v>162</v>
      </c>
      <c r="F8" s="39">
        <v>170</v>
      </c>
      <c r="G8" s="60">
        <v>1</v>
      </c>
      <c r="H8" s="39">
        <v>18.61</v>
      </c>
      <c r="I8" s="61">
        <f>F8*G8*H8/1000*VLOOKUP(E8,'OOH Channel EFs'!$D$17:$G$34,4,FALSE)</f>
        <v>4.25542295223</v>
      </c>
    </row>
    <row r="9" spans="1:9" ht="14.25" customHeight="1">
      <c r="A9" s="158"/>
      <c r="B9" s="174"/>
      <c r="C9" s="39" t="s">
        <v>339</v>
      </c>
      <c r="D9" s="39" t="s">
        <v>360</v>
      </c>
      <c r="E9" s="38" t="s">
        <v>186</v>
      </c>
      <c r="F9" s="39">
        <v>150</v>
      </c>
      <c r="G9" s="60">
        <v>1</v>
      </c>
      <c r="H9" s="39">
        <v>0.12</v>
      </c>
      <c r="I9" s="61">
        <f>F9*G9*H9/1000*VLOOKUP(E9,'OOH Channel EFs'!$D$17:$G$34,4,FALSE)</f>
        <v>1.89014022E-2</v>
      </c>
    </row>
    <row r="10" spans="1:9" ht="14.25" customHeight="1">
      <c r="A10" s="158"/>
      <c r="B10" s="174"/>
      <c r="C10" s="39" t="s">
        <v>340</v>
      </c>
      <c r="D10" s="39" t="s">
        <v>360</v>
      </c>
      <c r="E10" s="38" t="s">
        <v>186</v>
      </c>
      <c r="F10" s="39">
        <v>150</v>
      </c>
      <c r="G10" s="60">
        <v>1</v>
      </c>
      <c r="H10" s="39">
        <v>0.16</v>
      </c>
      <c r="I10" s="61">
        <f>F10*G10*H10/1000*VLOOKUP(E10,'OOH Channel EFs'!$D$17:$G$34,4,FALSE)</f>
        <v>2.5201869599999999E-2</v>
      </c>
    </row>
    <row r="11" spans="1:9" ht="14.25" customHeight="1">
      <c r="A11" s="158"/>
      <c r="B11" s="174"/>
      <c r="C11" s="39" t="s">
        <v>341</v>
      </c>
      <c r="D11" s="39" t="s">
        <v>360</v>
      </c>
      <c r="E11" s="38" t="s">
        <v>186</v>
      </c>
      <c r="F11" s="39">
        <v>150</v>
      </c>
      <c r="G11" s="60">
        <v>1</v>
      </c>
      <c r="H11" s="39">
        <v>2.5299999999999998</v>
      </c>
      <c r="I11" s="61">
        <f>F11*G11*H11/1000*VLOOKUP(E11,'OOH Channel EFs'!$D$17:$G$34,4,FALSE)</f>
        <v>0.39850456304999993</v>
      </c>
    </row>
    <row r="12" spans="1:9" ht="14.25" customHeight="1">
      <c r="A12" s="158"/>
      <c r="B12" s="174"/>
      <c r="C12" s="39" t="s">
        <v>342</v>
      </c>
      <c r="D12" s="39" t="s">
        <v>360</v>
      </c>
      <c r="E12" s="38" t="s">
        <v>186</v>
      </c>
      <c r="F12" s="39">
        <v>150</v>
      </c>
      <c r="G12" s="60">
        <v>1</v>
      </c>
      <c r="H12" s="39">
        <v>0.23</v>
      </c>
      <c r="I12" s="61">
        <f>F12*G12*H12/1000*VLOOKUP(E12,'OOH Channel EFs'!$D$17:$G$34,4,FALSE)</f>
        <v>3.6227687550000005E-2</v>
      </c>
    </row>
    <row r="13" spans="1:9" ht="14.25" customHeight="1">
      <c r="A13" s="158"/>
      <c r="B13" s="174"/>
      <c r="C13" s="39" t="s">
        <v>343</v>
      </c>
      <c r="D13" s="39" t="s">
        <v>360</v>
      </c>
      <c r="E13" s="38" t="s">
        <v>186</v>
      </c>
      <c r="F13" s="39">
        <v>150</v>
      </c>
      <c r="G13" s="60">
        <v>1</v>
      </c>
      <c r="H13" s="39">
        <v>0.51</v>
      </c>
      <c r="I13" s="61">
        <f>F13*G13*H13/1000*VLOOKUP(E13,'OOH Channel EFs'!$D$17:$G$34,4,FALSE)</f>
        <v>8.0330959349999995E-2</v>
      </c>
    </row>
    <row r="14" spans="1:9" ht="14.25" customHeight="1">
      <c r="A14" s="158"/>
      <c r="B14" s="174"/>
      <c r="C14" s="39" t="s">
        <v>344</v>
      </c>
      <c r="D14" s="39" t="s">
        <v>360</v>
      </c>
      <c r="E14" s="38" t="s">
        <v>186</v>
      </c>
      <c r="F14" s="39">
        <v>150</v>
      </c>
      <c r="G14" s="60">
        <v>1</v>
      </c>
      <c r="H14" s="39">
        <v>1.53</v>
      </c>
      <c r="I14" s="61">
        <f>F14*G14*H14/1000*VLOOKUP(E14,'OOH Channel EFs'!$D$17:$G$34,4,FALSE)</f>
        <v>0.24099287805000003</v>
      </c>
    </row>
    <row r="15" spans="1:9" ht="14.25" customHeight="1">
      <c r="A15" s="158"/>
      <c r="B15" s="174"/>
      <c r="C15" s="39" t="s">
        <v>345</v>
      </c>
      <c r="D15" s="39" t="s">
        <v>360</v>
      </c>
      <c r="E15" s="38" t="s">
        <v>186</v>
      </c>
      <c r="F15" s="39">
        <v>150</v>
      </c>
      <c r="G15" s="60">
        <v>1</v>
      </c>
      <c r="H15" s="39">
        <v>13</v>
      </c>
      <c r="I15" s="61">
        <f>F15*G15*H15/1000*VLOOKUP(E15,'OOH Channel EFs'!$D$17:$G$34,4,FALSE)</f>
        <v>2.0476519049999999</v>
      </c>
    </row>
    <row r="16" spans="1:9" ht="14.25" customHeight="1">
      <c r="A16" s="158"/>
      <c r="B16" s="174"/>
      <c r="C16" s="39" t="s">
        <v>346</v>
      </c>
      <c r="D16" s="39" t="s">
        <v>360</v>
      </c>
      <c r="E16" s="38" t="s">
        <v>186</v>
      </c>
      <c r="F16" s="39">
        <v>150</v>
      </c>
      <c r="G16" s="60">
        <v>1</v>
      </c>
      <c r="H16" s="39">
        <v>3.7</v>
      </c>
      <c r="I16" s="61">
        <f>F16*G16*H16/1000*VLOOKUP(E16,'OOH Channel EFs'!$D$17:$G$34,4,FALSE)</f>
        <v>0.58279323450000009</v>
      </c>
    </row>
    <row r="17" spans="1:9" ht="14.25" customHeight="1">
      <c r="A17" s="194"/>
      <c r="B17" s="174"/>
      <c r="C17" s="39" t="s">
        <v>347</v>
      </c>
      <c r="D17" s="39" t="s">
        <v>362</v>
      </c>
      <c r="E17" s="38" t="s">
        <v>149</v>
      </c>
      <c r="F17" s="39">
        <v>180</v>
      </c>
      <c r="G17" s="60">
        <v>1</v>
      </c>
      <c r="H17" s="39">
        <v>100</v>
      </c>
      <c r="I17" s="61">
        <f>F17*G17*H17/1000*VLOOKUP(E17,'OOH Channel EFs'!$D$17:$G$34,4,FALSE)</f>
        <v>55.71279432</v>
      </c>
    </row>
    <row r="18" spans="1:9" ht="21" thickBot="1">
      <c r="A18" s="128" t="s">
        <v>363</v>
      </c>
      <c r="B18" s="129"/>
      <c r="C18" s="129"/>
      <c r="D18" s="129"/>
      <c r="E18" s="130"/>
      <c r="F18" s="129"/>
      <c r="G18" s="129"/>
      <c r="H18" s="129"/>
      <c r="I18" s="131"/>
    </row>
    <row r="19" spans="1:9" ht="21" thickBot="1">
      <c r="A19" s="126" t="s">
        <v>140</v>
      </c>
      <c r="B19" s="126" t="s">
        <v>264</v>
      </c>
      <c r="C19" s="126" t="s">
        <v>354</v>
      </c>
      <c r="D19" s="126" t="s">
        <v>268</v>
      </c>
      <c r="E19" s="127" t="s">
        <v>355</v>
      </c>
      <c r="F19" s="126" t="s">
        <v>10</v>
      </c>
      <c r="G19" s="126" t="s">
        <v>11</v>
      </c>
      <c r="H19" s="126" t="s">
        <v>12</v>
      </c>
    </row>
    <row r="20" spans="1:9" ht="14.25" customHeight="1">
      <c r="A20" s="200" t="s">
        <v>146</v>
      </c>
      <c r="B20" s="201" t="s">
        <v>215</v>
      </c>
      <c r="C20" s="62" t="s">
        <v>364</v>
      </c>
      <c r="D20" s="63" t="s">
        <v>164</v>
      </c>
      <c r="E20" s="63" t="s">
        <v>365</v>
      </c>
      <c r="F20" s="62" t="s">
        <v>173</v>
      </c>
      <c r="G20" s="64">
        <v>4.6856800000000002E-3</v>
      </c>
      <c r="H20" s="199" t="s">
        <v>175</v>
      </c>
    </row>
    <row r="21" spans="1:9" ht="14.25" customHeight="1">
      <c r="A21" s="188"/>
      <c r="B21" s="160"/>
      <c r="C21" s="39" t="s">
        <v>364</v>
      </c>
      <c r="D21" s="38" t="s">
        <v>164</v>
      </c>
      <c r="E21" s="38" t="s">
        <v>366</v>
      </c>
      <c r="F21" s="39" t="s">
        <v>173</v>
      </c>
      <c r="G21" s="65">
        <v>8.9831100000000007E-3</v>
      </c>
      <c r="H21" s="166"/>
    </row>
    <row r="22" spans="1:9" ht="14.25" customHeight="1">
      <c r="A22" s="188"/>
      <c r="B22" s="160"/>
      <c r="C22" s="39" t="s">
        <v>367</v>
      </c>
      <c r="D22" s="38" t="s">
        <v>164</v>
      </c>
      <c r="E22" s="38" t="s">
        <v>368</v>
      </c>
      <c r="F22" s="39" t="s">
        <v>173</v>
      </c>
      <c r="G22" s="65">
        <v>4.6856800000000002E-3</v>
      </c>
      <c r="H22" s="166"/>
    </row>
    <row r="23" spans="1:9" ht="14.25" customHeight="1">
      <c r="A23" s="188"/>
      <c r="B23" s="190"/>
      <c r="C23" s="39" t="s">
        <v>367</v>
      </c>
      <c r="D23" s="38" t="s">
        <v>164</v>
      </c>
      <c r="E23" s="38" t="s">
        <v>369</v>
      </c>
      <c r="F23" s="39" t="s">
        <v>173</v>
      </c>
      <c r="G23" s="65">
        <v>1.1644893999999999</v>
      </c>
      <c r="H23" s="168"/>
    </row>
    <row r="24" spans="1:9" ht="14.25" customHeight="1">
      <c r="A24" s="118" t="s">
        <v>140</v>
      </c>
      <c r="B24" s="115" t="s">
        <v>264</v>
      </c>
      <c r="C24" s="115" t="s">
        <v>354</v>
      </c>
      <c r="D24" s="115" t="s">
        <v>268</v>
      </c>
      <c r="E24" s="124" t="s">
        <v>355</v>
      </c>
      <c r="F24" s="115" t="s">
        <v>10</v>
      </c>
      <c r="G24" s="115" t="s">
        <v>11</v>
      </c>
      <c r="H24" s="117" t="s">
        <v>12</v>
      </c>
    </row>
    <row r="25" spans="1:9" ht="46.5" customHeight="1">
      <c r="A25" s="188" t="s">
        <v>146</v>
      </c>
      <c r="B25" s="174" t="s">
        <v>215</v>
      </c>
      <c r="C25" s="39" t="s">
        <v>364</v>
      </c>
      <c r="D25" s="39" t="s">
        <v>164</v>
      </c>
      <c r="E25" s="38" t="s">
        <v>370</v>
      </c>
      <c r="F25" s="39" t="s">
        <v>278</v>
      </c>
      <c r="G25" s="39">
        <v>0.52500000000000002</v>
      </c>
      <c r="H25" s="66" t="s">
        <v>371</v>
      </c>
    </row>
    <row r="26" spans="1:9" ht="59.25" customHeight="1">
      <c r="A26" s="188"/>
      <c r="B26" s="174"/>
      <c r="C26" s="39" t="s">
        <v>364</v>
      </c>
      <c r="D26" s="39" t="s">
        <v>164</v>
      </c>
      <c r="E26" s="38" t="s">
        <v>372</v>
      </c>
      <c r="F26" s="39" t="s">
        <v>278</v>
      </c>
      <c r="G26" s="39">
        <v>0.28000000000000003</v>
      </c>
      <c r="H26" s="66" t="s">
        <v>373</v>
      </c>
    </row>
    <row r="27" spans="1:9" ht="59.25" customHeight="1">
      <c r="A27" s="188"/>
      <c r="B27" s="174"/>
      <c r="C27" s="39" t="s">
        <v>364</v>
      </c>
      <c r="D27" s="39" t="s">
        <v>164</v>
      </c>
      <c r="E27" s="38" t="s">
        <v>374</v>
      </c>
      <c r="F27" s="39" t="s">
        <v>278</v>
      </c>
      <c r="G27" s="39">
        <v>0.19500000000000001</v>
      </c>
      <c r="H27" s="66" t="s">
        <v>375</v>
      </c>
    </row>
    <row r="28" spans="1:9" ht="59.25" customHeight="1">
      <c r="A28" s="188"/>
      <c r="B28" s="174"/>
      <c r="C28" s="39" t="s">
        <v>367</v>
      </c>
      <c r="D28" s="39" t="s">
        <v>164</v>
      </c>
      <c r="E28" s="38" t="s">
        <v>376</v>
      </c>
      <c r="F28" s="39" t="s">
        <v>278</v>
      </c>
      <c r="G28" s="39">
        <v>0.73399999999999999</v>
      </c>
      <c r="H28" s="66" t="s">
        <v>377</v>
      </c>
    </row>
    <row r="29" spans="1:9" ht="59.25" customHeight="1">
      <c r="A29" s="188"/>
      <c r="B29" s="174"/>
      <c r="C29" s="39" t="s">
        <v>367</v>
      </c>
      <c r="D29" s="39" t="s">
        <v>164</v>
      </c>
      <c r="E29" s="38" t="s">
        <v>378</v>
      </c>
      <c r="F29" s="39" t="s">
        <v>278</v>
      </c>
      <c r="G29" s="39">
        <v>0.13300000000000001</v>
      </c>
      <c r="H29" s="66" t="s">
        <v>379</v>
      </c>
    </row>
    <row r="30" spans="1:9" ht="59.25" customHeight="1">
      <c r="A30" s="188"/>
      <c r="B30" s="174"/>
      <c r="C30" s="39" t="s">
        <v>367</v>
      </c>
      <c r="D30" s="39" t="s">
        <v>164</v>
      </c>
      <c r="E30" s="38" t="s">
        <v>380</v>
      </c>
      <c r="F30" s="39" t="s">
        <v>278</v>
      </c>
      <c r="G30" s="39">
        <v>0.13300000000000001</v>
      </c>
      <c r="H30" s="66" t="s">
        <v>381</v>
      </c>
    </row>
    <row r="31" spans="1:9" s="125" customFormat="1" ht="20.5">
      <c r="A31" s="118" t="s">
        <v>140</v>
      </c>
      <c r="B31" s="115" t="s">
        <v>264</v>
      </c>
      <c r="C31" s="115" t="s">
        <v>354</v>
      </c>
      <c r="D31" s="115" t="s">
        <v>268</v>
      </c>
      <c r="E31" s="124" t="s">
        <v>382</v>
      </c>
      <c r="F31" s="115" t="s">
        <v>10</v>
      </c>
      <c r="G31" s="115" t="s">
        <v>11</v>
      </c>
      <c r="H31" s="117" t="s">
        <v>12</v>
      </c>
    </row>
    <row r="32" spans="1:9" ht="33" customHeight="1">
      <c r="A32" s="157" t="s">
        <v>146</v>
      </c>
      <c r="B32" s="174" t="s">
        <v>215</v>
      </c>
      <c r="C32" s="39" t="s">
        <v>383</v>
      </c>
      <c r="D32" s="39" t="s">
        <v>164</v>
      </c>
      <c r="E32" s="39" t="s">
        <v>384</v>
      </c>
      <c r="F32" s="39" t="s">
        <v>385</v>
      </c>
      <c r="G32" s="44">
        <f>($G$25+$G$26)*$G$20+$G$27*$G$21</f>
        <v>5.5236788500000007E-3</v>
      </c>
      <c r="H32" s="66" t="s">
        <v>386</v>
      </c>
    </row>
    <row r="33" spans="1:8" ht="36" customHeight="1" thickBot="1">
      <c r="A33" s="173"/>
      <c r="B33" s="176"/>
      <c r="C33" s="56" t="s">
        <v>387</v>
      </c>
      <c r="D33" s="56" t="s">
        <v>164</v>
      </c>
      <c r="E33" s="56" t="s">
        <v>388</v>
      </c>
      <c r="F33" s="56" t="s">
        <v>385</v>
      </c>
      <c r="G33" s="67">
        <f>($G$28+$G$29)*$G$22+$G$30*$G$23</f>
        <v>0.15893957475999998</v>
      </c>
      <c r="H33" s="68" t="s">
        <v>389</v>
      </c>
    </row>
  </sheetData>
  <mergeCells count="9">
    <mergeCell ref="B3:B17"/>
    <mergeCell ref="A3:A17"/>
    <mergeCell ref="A20:A23"/>
    <mergeCell ref="B20:B23"/>
    <mergeCell ref="A32:A33"/>
    <mergeCell ref="B32:B33"/>
    <mergeCell ref="H20:H23"/>
    <mergeCell ref="B25:B30"/>
    <mergeCell ref="A25:A30"/>
  </mergeCells>
  <pageMargins left="0.7" right="0.7" top="0.75" bottom="0.75" header="0.3" footer="0.3"/>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D0589-D160-4B4B-B136-E0FF0D498391}">
  <dimension ref="A1:G11"/>
  <sheetViews>
    <sheetView showGridLines="0" zoomScale="70" zoomScaleNormal="70" workbookViewId="0">
      <selection activeCell="C49" sqref="C49"/>
    </sheetView>
  </sheetViews>
  <sheetFormatPr baseColWidth="10" defaultColWidth="8.7265625" defaultRowHeight="14.5"/>
  <cols>
    <col min="1" max="1" width="25" style="110" customWidth="1"/>
    <col min="2" max="2" width="33.81640625" style="110" customWidth="1"/>
    <col min="3" max="3" width="50.7265625" style="110" customWidth="1"/>
    <col min="4" max="4" width="38.81640625" style="110" customWidth="1"/>
    <col min="5" max="5" width="16.1796875" style="110" customWidth="1"/>
    <col min="6" max="6" width="103.453125" style="110" bestFit="1" customWidth="1"/>
    <col min="7" max="7" width="58" style="110" customWidth="1"/>
    <col min="8" max="16384" width="8.7265625" style="85"/>
  </cols>
  <sheetData>
    <row r="1" spans="1:7" ht="20.5">
      <c r="A1" s="202" t="s">
        <v>390</v>
      </c>
      <c r="B1" s="203"/>
      <c r="C1" s="203"/>
      <c r="D1" s="203"/>
      <c r="E1" s="203"/>
      <c r="F1" s="203"/>
      <c r="G1" s="203"/>
    </row>
    <row r="2" spans="1:7" ht="21" thickBot="1">
      <c r="A2" s="137" t="s">
        <v>264</v>
      </c>
      <c r="B2" s="137" t="s">
        <v>265</v>
      </c>
      <c r="C2" s="137" t="s">
        <v>391</v>
      </c>
      <c r="D2" s="137" t="s">
        <v>10</v>
      </c>
      <c r="E2" s="137" t="s">
        <v>11</v>
      </c>
      <c r="F2" s="137" t="s">
        <v>145</v>
      </c>
      <c r="G2" s="137" t="s">
        <v>12</v>
      </c>
    </row>
    <row r="3" spans="1:7" ht="23.25" customHeight="1">
      <c r="A3" s="204" t="s">
        <v>304</v>
      </c>
      <c r="B3" s="208" t="s">
        <v>392</v>
      </c>
      <c r="C3" s="86" t="s">
        <v>232</v>
      </c>
      <c r="D3" s="87" t="s">
        <v>233</v>
      </c>
      <c r="E3" s="88">
        <v>55.2</v>
      </c>
      <c r="F3" s="88" t="s">
        <v>393</v>
      </c>
      <c r="G3" s="89" t="s">
        <v>394</v>
      </c>
    </row>
    <row r="4" spans="1:7" ht="23.25" customHeight="1" thickBot="1">
      <c r="A4" s="205"/>
      <c r="B4" s="209"/>
      <c r="C4" s="90" t="s">
        <v>235</v>
      </c>
      <c r="D4" s="91" t="s">
        <v>236</v>
      </c>
      <c r="E4" s="92">
        <v>3.79</v>
      </c>
      <c r="F4" s="92" t="s">
        <v>393</v>
      </c>
      <c r="G4" s="93" t="s">
        <v>394</v>
      </c>
    </row>
    <row r="5" spans="1:7" ht="23.25" customHeight="1">
      <c r="A5" s="206"/>
      <c r="B5" s="210" t="s">
        <v>395</v>
      </c>
      <c r="C5" s="94" t="s">
        <v>396</v>
      </c>
      <c r="D5" s="95" t="s">
        <v>397</v>
      </c>
      <c r="E5" s="96">
        <v>100</v>
      </c>
      <c r="F5" s="96" t="s">
        <v>398</v>
      </c>
      <c r="G5" s="97" t="s">
        <v>399</v>
      </c>
    </row>
    <row r="6" spans="1:7" ht="23.25" customHeight="1">
      <c r="A6" s="206"/>
      <c r="B6" s="211"/>
      <c r="C6" s="98" t="s">
        <v>400</v>
      </c>
      <c r="D6" s="99" t="s">
        <v>401</v>
      </c>
      <c r="E6" s="100">
        <v>1.25</v>
      </c>
      <c r="F6" s="100" t="s">
        <v>402</v>
      </c>
      <c r="G6" s="101" t="s">
        <v>403</v>
      </c>
    </row>
    <row r="7" spans="1:7" ht="23.25" customHeight="1">
      <c r="A7" s="206"/>
      <c r="B7" s="211"/>
      <c r="C7" s="98" t="s">
        <v>404</v>
      </c>
      <c r="D7" s="99" t="s">
        <v>401</v>
      </c>
      <c r="E7" s="100">
        <v>1.56</v>
      </c>
      <c r="F7" s="100" t="s">
        <v>405</v>
      </c>
      <c r="G7" s="101" t="s">
        <v>406</v>
      </c>
    </row>
    <row r="8" spans="1:7" ht="23.25" customHeight="1">
      <c r="A8" s="206"/>
      <c r="B8" s="211"/>
      <c r="C8" s="98" t="s">
        <v>407</v>
      </c>
      <c r="D8" s="99" t="s">
        <v>14</v>
      </c>
      <c r="E8" s="102"/>
      <c r="F8" s="100" t="s">
        <v>408</v>
      </c>
      <c r="G8" s="103"/>
    </row>
    <row r="9" spans="1:7" ht="23.25" customHeight="1" thickBot="1">
      <c r="A9" s="206"/>
      <c r="B9" s="211"/>
      <c r="C9" s="98" t="s">
        <v>409</v>
      </c>
      <c r="D9" s="99" t="s">
        <v>14</v>
      </c>
      <c r="E9" s="102"/>
      <c r="F9" s="100" t="s">
        <v>410</v>
      </c>
      <c r="G9" s="103"/>
    </row>
    <row r="10" spans="1:7" ht="23.25" customHeight="1">
      <c r="A10" s="206"/>
      <c r="B10" s="212" t="s">
        <v>411</v>
      </c>
      <c r="C10" s="98" t="s">
        <v>412</v>
      </c>
      <c r="D10" s="99" t="s">
        <v>227</v>
      </c>
      <c r="E10" s="104">
        <f>E3/(3600*24*365.25)*E6*E7*E5/1000</f>
        <v>3.4109057723020759E-7</v>
      </c>
      <c r="F10" s="100" t="s">
        <v>413</v>
      </c>
      <c r="G10" s="103"/>
    </row>
    <row r="11" spans="1:7" ht="23.25" customHeight="1" thickBot="1">
      <c r="A11" s="207"/>
      <c r="B11" s="213"/>
      <c r="C11" s="105" t="s">
        <v>414</v>
      </c>
      <c r="D11" s="106" t="s">
        <v>231</v>
      </c>
      <c r="E11" s="107">
        <f>E4/(3600*24*365.25)*E6*E5/1000</f>
        <v>1.5012231601896216E-8</v>
      </c>
      <c r="F11" s="108" t="s">
        <v>415</v>
      </c>
      <c r="G11" s="109"/>
    </row>
  </sheetData>
  <mergeCells count="5">
    <mergeCell ref="A1:G1"/>
    <mergeCell ref="A3:A11"/>
    <mergeCell ref="B3:B4"/>
    <mergeCell ref="B5:B9"/>
    <mergeCell ref="B10:B11"/>
  </mergeCells>
  <hyperlinks>
    <hyperlink ref="G3:G4" r:id="rId1" display="ADEME, Base Empreinte, &quot;Numérique 2.0&quot; dataset, 2025" xr:uid="{999D5ACB-313E-4EFF-90F5-E018D6328896}"/>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303E738240C214E885C5A114AD19EDD" ma:contentTypeVersion="21" ma:contentTypeDescription="Crée un document." ma:contentTypeScope="" ma:versionID="eb80184b0f110efa44d47815c7900f8c">
  <xsd:schema xmlns:xsd="http://www.w3.org/2001/XMLSchema" xmlns:xs="http://www.w3.org/2001/XMLSchema" xmlns:p="http://schemas.microsoft.com/office/2006/metadata/properties" xmlns:ns2="c5443ce8-dd87-4121-9503-01e0dd997a00" xmlns:ns3="507db216-de14-410e-b882-3c5e7aa2a2fd" targetNamespace="http://schemas.microsoft.com/office/2006/metadata/properties" ma:root="true" ma:fieldsID="1399dd45d6cc9cd0f30d972dba200737" ns2:_="" ns3:_="">
    <xsd:import namespace="c5443ce8-dd87-4121-9503-01e0dd997a00"/>
    <xsd:import namespace="507db216-de14-410e-b882-3c5e7aa2a2f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Notes" minOccurs="0"/>
                <xsd:element ref="ns2:MediaServiceObjectDetectorVersions" minOccurs="0"/>
                <xsd:element ref="ns2:Coverpage"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5443ce8-dd87-4121-9503-01e0dd997a0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Balises d’images" ma:readOnly="false" ma:fieldId="{5cf76f15-5ced-4ddc-b409-7134ff3c332f}" ma:taxonomyMulti="true" ma:sspId="efd26af7-349f-43b7-a227-c0773e72232f" ma:termSetId="09814cd3-568e-fe90-9814-8d621ff8fb84" ma:anchorId="fba54fb3-c3e1-fe81-a776-ca4b69148c4d" ma:open="true" ma:isKeyword="false">
      <xsd:complexType>
        <xsd:sequence>
          <xsd:element ref="pc:Terms" minOccurs="0" maxOccurs="1"/>
        </xsd:sequence>
      </xsd:complexType>
    </xsd:element>
    <xsd:element name="Notes" ma:index="24" nillable="true" ma:displayName="Notes" ma:description="Company limited by guarantee" ma:format="Dropdown" ma:internalName="Notes">
      <xsd:simpleType>
        <xsd:restriction base="dms:Text">
          <xsd:maxLength value="255"/>
        </xsd:restriction>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Coverpage" ma:index="26" nillable="true" ma:displayName="Cover page" ma:default="1" ma:format="Dropdown" ma:internalName="Coverpage" ma:percentage="FALSE">
      <xsd:simpleType>
        <xsd:restriction base="dms:Number"/>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7db216-de14-410e-b882-3c5e7aa2a2fd" elementFormDefault="qualified">
    <xsd:import namespace="http://schemas.microsoft.com/office/2006/documentManagement/types"/>
    <xsd:import namespace="http://schemas.microsoft.com/office/infopath/2007/PartnerControls"/>
    <xsd:element name="SharedWithUsers" ma:index="1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Partagé avec détails" ma:internalName="SharedWithDetails" ma:readOnly="true">
      <xsd:simpleType>
        <xsd:restriction base="dms:Note">
          <xsd:maxLength value="255"/>
        </xsd:restriction>
      </xsd:simpleType>
    </xsd:element>
    <xsd:element name="TaxCatchAll" ma:index="23" nillable="true" ma:displayName="Taxonomy Catch All Column" ma:hidden="true" ma:list="{4e728316-9cea-496c-a1b8-1db0199c551e}" ma:internalName="TaxCatchAll" ma:showField="CatchAllData" ma:web="507db216-de14-410e-b882-3c5e7aa2a2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5443ce8-dd87-4121-9503-01e0dd997a00">
      <Terms xmlns="http://schemas.microsoft.com/office/infopath/2007/PartnerControls"/>
    </lcf76f155ced4ddcb4097134ff3c332f>
    <TaxCatchAll xmlns="507db216-de14-410e-b882-3c5e7aa2a2fd" xsi:nil="true"/>
    <Coverpage xmlns="c5443ce8-dd87-4121-9503-01e0dd997a00">1</Coverpage>
    <Notes xmlns="c5443ce8-dd87-4121-9503-01e0dd997a00" xsi:nil="true"/>
  </documentManagement>
</p:properties>
</file>

<file path=customXml/itemProps1.xml><?xml version="1.0" encoding="utf-8"?>
<ds:datastoreItem xmlns:ds="http://schemas.openxmlformats.org/officeDocument/2006/customXml" ds:itemID="{A5473FB5-0818-4F0E-B9E6-DAC80FE9197F}"/>
</file>

<file path=customXml/itemProps2.xml><?xml version="1.0" encoding="utf-8"?>
<ds:datastoreItem xmlns:ds="http://schemas.openxmlformats.org/officeDocument/2006/customXml" ds:itemID="{C1DE2BB5-D1AD-4C1B-90E1-FA3ED250591A}">
  <ds:schemaRefs>
    <ds:schemaRef ds:uri="http://schemas.microsoft.com/sharepoint/v3/contenttype/forms"/>
  </ds:schemaRefs>
</ds:datastoreItem>
</file>

<file path=customXml/itemProps3.xml><?xml version="1.0" encoding="utf-8"?>
<ds:datastoreItem xmlns:ds="http://schemas.openxmlformats.org/officeDocument/2006/customXml" ds:itemID="{4E9E65EB-EA9A-4BA7-B645-0AA85F7F77BE}">
  <ds:schemaRefs>
    <ds:schemaRef ds:uri="http://schemas.microsoft.com/office/2006/metadata/properties"/>
    <ds:schemaRef ds:uri="http://schemas.microsoft.com/office/infopath/2007/PartnerControls"/>
    <ds:schemaRef ds:uri="c5443ce8-dd87-4121-9503-01e0dd997a00"/>
    <ds:schemaRef ds:uri="507db216-de14-410e-b882-3c5e7aa2a2f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7</vt:i4>
      </vt:variant>
    </vt:vector>
  </HeadingPairs>
  <TitlesOfParts>
    <vt:vector size="7" baseType="lpstr">
      <vt:lpstr>Introduction</vt:lpstr>
      <vt:lpstr>Electricity EFs</vt:lpstr>
      <vt:lpstr>Monetary EFs</vt:lpstr>
      <vt:lpstr>OOH Channel EFs</vt:lpstr>
      <vt:lpstr>OOH Other Data Referenced</vt:lpstr>
      <vt:lpstr>Appendix-level 0 calculations</vt:lpstr>
      <vt:lpstr>Appendix-Programmatic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Maël Levet</cp:lastModifiedBy>
  <cp:revision>2</cp:revision>
  <dcterms:created xsi:type="dcterms:W3CDTF">2025-04-16T10:39:44Z</dcterms:created>
  <dcterms:modified xsi:type="dcterms:W3CDTF">2026-06-24T19:38:13Z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0x0101002303E738240C214E885C5A114AD19EDD</vt:lpwstr>
  </property>
  <property fmtid="{D5CDD505-2E9C-101B-9397-08002B2CF9AE}" pid="3" name="MediaServiceImageTags">
    <vt:lpwstr/>
  </property>
</Properties>
</file>