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mc:AlternateContent xmlns:mc="http://schemas.openxmlformats.org/markup-compatibility/2006">
    <mc:Choice Requires="x15">
      <x15ac:absPath xmlns:x15ac="http://schemas.microsoft.com/office/spreadsheetml/2010/11/ac" url="https://adassoc.sharepoint.com/sites/Common/Shared Documents/Ad Net Zero/Ad Net Zero Global/GMSF/GMSF Team Shared Documents/GMSF v1.2 final doc and additional attachments/"/>
    </mc:Choice>
  </mc:AlternateContent>
  <xr:revisionPtr revIDLastSave="0" documentId="8_{3E0FE8E2-6CB2-4F4E-B2F9-C3FB3A301229}" xr6:coauthVersionLast="47" xr6:coauthVersionMax="47" xr10:uidLastSave="{00000000-0000-0000-0000-000000000000}"/>
  <bookViews>
    <workbookView xWindow="-110" yWindow="-110" windowWidth="19420" windowHeight="10300" xr2:uid="{00000000-000D-0000-FFFF-FFFF00000000}"/>
  </bookViews>
  <sheets>
    <sheet name="Digital Channel EFs" sheetId="4" r:id="rId1"/>
    <sheet name="Other Data Referenced" sheetId="7" r:id="rId2"/>
    <sheet name="Appendix-DC Calculation" sheetId="8" r:id="rId3"/>
    <sheet name="Appendix-Network Calculation"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8" l="1"/>
  <c r="E4" i="8"/>
  <c r="E12" i="6"/>
  <c r="E11" i="6"/>
  <c r="E7" i="6"/>
  <c r="E15" i="6" s="1"/>
  <c r="E8" i="6"/>
  <c r="E16" i="6" s="1"/>
  <c r="E4" i="6"/>
  <c r="E14" i="6" s="1"/>
  <c r="E3" i="6"/>
  <c r="E13" i="6" s="1"/>
  <c r="E27" i="4"/>
  <c r="E26" i="4"/>
</calcChain>
</file>

<file path=xl/sharedStrings.xml><?xml version="1.0" encoding="utf-8"?>
<sst xmlns="http://schemas.openxmlformats.org/spreadsheetml/2006/main" count="347" uniqueCount="224">
  <si>
    <t>Universal Emission Factors</t>
  </si>
  <si>
    <t>Electrical Energy Emission Factors by Grid/Region</t>
  </si>
  <si>
    <t>Coverage</t>
  </si>
  <si>
    <t>Source</t>
  </si>
  <si>
    <t>Link</t>
  </si>
  <si>
    <t>International coverage</t>
  </si>
  <si>
    <t>EMBER (free) by country (For the USA, Ember state level or grid level should be used from eGrid below)</t>
  </si>
  <si>
    <t>https://api.ember-energy.org/v1/docs#/</t>
  </si>
  <si>
    <t>IEA (fee)</t>
  </si>
  <si>
    <t>https://www.iea.org/data-and-statistics/data-product/emissions-factors-2024</t>
  </si>
  <si>
    <t>Regional</t>
  </si>
  <si>
    <t>USEPA eGrid</t>
  </si>
  <si>
    <t>https://www.epa.gov/egrid/detailed-data</t>
  </si>
  <si>
    <t>UK DEFRA</t>
  </si>
  <si>
    <t>https://www.gov.uk/government/publications/greenhouse-gas-reporting-conversion-factors-2024</t>
  </si>
  <si>
    <t>EU EEA</t>
  </si>
  <si>
    <t>https://www.eea.europa.eu/en/analysis/indicators/greenhouse-gas-emission-intensity-of-1?activeAccordion=546a7c35-9188-4d23-94ee-005d97c26f2b</t>
  </si>
  <si>
    <t>Alternative sources to those mentioned above that are accepted under international standards (e.g., ISO 14064-3) also can be used.</t>
  </si>
  <si>
    <t>ICT EFs</t>
  </si>
  <si>
    <t>Current proposal</t>
  </si>
  <si>
    <t>Workflow Section(s)</t>
  </si>
  <si>
    <t>Data Type</t>
  </si>
  <si>
    <t>Variable</t>
  </si>
  <si>
    <t>Unit</t>
  </si>
  <si>
    <t>Value</t>
  </si>
  <si>
    <t>Notes</t>
  </si>
  <si>
    <t>CREATION 
Tech Manipulation</t>
  </si>
  <si>
    <t>Post-production Storage EFs</t>
  </si>
  <si>
    <t>LTO (Linear Tape Open)</t>
  </si>
  <si>
    <t>LTO emissions kg CO2e/GB</t>
  </si>
  <si>
    <t>Fujifilm LCA​</t>
  </si>
  <si>
    <t>HDD (Hard Disk Drive)</t>
  </si>
  <si>
    <t>HDD emissions kg CO2e/GB</t>
  </si>
  <si>
    <t xml:space="preserve">Tannu, S., &amp; Nair, P. J. (2023). </t>
  </si>
  <si>
    <t>SSD</t>
  </si>
  <si>
    <t>SDD emissions kg CO2e/GB</t>
  </si>
  <si>
    <t>Cloud storage</t>
  </si>
  <si>
    <t>D.C. emissions kg CO2e/GB</t>
  </si>
  <si>
    <t>ADEME, Base Empreinte, "Numérique 2.0" dataset, 2025</t>
  </si>
  <si>
    <t>DISTRIBUTION 
Ad Space Selection
Data centres</t>
  </si>
  <si>
    <t>Data Centres EFs</t>
  </si>
  <si>
    <t>Server use-phase energy (incl. PUE &amp; overhead - based on below VM factors)</t>
  </si>
  <si>
    <t>kWh per ad opportunity per server</t>
  </si>
  <si>
    <t>Allocation per server per opportunity based on figures below. These values can be multiplied by number of ads.txt lines and server factor to estimate data centres processing emissions for Ad Space Selection (level 0/1 figures).</t>
  </si>
  <si>
    <t>Calculation - see GMSF documentation / Appendix-DC calculation</t>
  </si>
  <si>
    <t>Server embodied emissions (based on below VM factors)</t>
  </si>
  <si>
    <t>kg CO2e per ad opportunity per server</t>
  </si>
  <si>
    <t>Electricity consumption of VM.</t>
  </si>
  <si>
    <t>kWh per year</t>
  </si>
  <si>
    <t>Source data that can also be used separately.</t>
  </si>
  <si>
    <t>ADEME, Base Empreinte, "Numérique 2.0" dataset, 2025 - Small Virtual Machine</t>
  </si>
  <si>
    <t>Embodied emissions of VM.</t>
  </si>
  <si>
    <t>kg CO2e per year</t>
  </si>
  <si>
    <t>DISTRIBUTION
Ad Creative Delivery
Data centres</t>
  </si>
  <si>
    <t>CDN Edge Nodes EFs</t>
  </si>
  <si>
    <t>Edge node - ​Use-phase energy intensity of transferring 1MB from an edge node​</t>
  </si>
  <si>
    <t>kWh / MB</t>
  </si>
  <si>
    <t>ADEME, Study of the environmental impact of audiovisual use in France, 2024 (French only)</t>
  </si>
  <si>
    <t>Edge node - Embodied emissions intensity of transferring 1MB from an edge node​</t>
  </si>
  <si>
    <t>kgCO2e / MB</t>
  </si>
  <si>
    <t xml:space="preserve">DISTRIBUTION 
Ad Space Selection &amp; 
DISTRIBUTION 
Ad Creative Delivery
Networks </t>
  </si>
  <si>
    <t>Networks EFs
(simplified a * x model)</t>
  </si>
  <si>
    <t>Fixed networks - Use-phase energy intensity of transferring 1 MB of data over fixed networks​</t>
  </si>
  <si>
    <t>kWh per MB</t>
  </si>
  <si>
    <t>Figures were recalculated from ADEME full model to simplify display of values (a*x model, where x is the volume of data transferred over a network). See full model in appendix if need to adopt a higher accuracy.</t>
  </si>
  <si>
    <t>ADEME, Base Empreinte, "Numérique 2.0" dataset, 2025 + recalculation</t>
  </si>
  <si>
    <t>Fixed networks - Embodied emissions intensity of transferring 1 MB of data over fixed networks​</t>
  </si>
  <si>
    <t>kg CO2e per MB</t>
  </si>
  <si>
    <t>Mobile networks - Use-phase energy intensity of transferring 1 MB of data over mobile networks​</t>
  </si>
  <si>
    <t>Mobile networks - Embodied emissions intensity of transferring 1 MB of data over mobile networks​</t>
  </si>
  <si>
    <t>CONSUMPTION
User Device Render</t>
  </si>
  <si>
    <t>Devices EFs</t>
  </si>
  <si>
    <t>Use-phase energy intensity of mobiles</t>
  </si>
  <si>
    <t>kWh per second</t>
  </si>
  <si>
    <t>Use-phase energy intensity of tablets</t>
  </si>
  <si>
    <t>Use-phase energy intensity of TVs</t>
  </si>
  <si>
    <t>Use-phase energy intensity of PCs</t>
  </si>
  <si>
    <t>ADEME, Base Empreinte, "Numérique 2.0" dataset, 2025  ; Scope3 and Energy Consumption of Consumer Electronics in U.S. Homes in 2020, Urban et. Al*</t>
  </si>
  <si>
    <t>Embodied emissions intensity of mobiles</t>
  </si>
  <si>
    <t>kg CO2e per second</t>
  </si>
  <si>
    <t>Embodied emissions intensity of tablets</t>
  </si>
  <si>
    <t>Embodied emissions intensity of TVs</t>
  </si>
  <si>
    <t>Embodied emissions intensity of PCs</t>
  </si>
  <si>
    <t xml:space="preserve">*https://methodology.scope3.com/consumer_devices </t>
  </si>
  <si>
    <t>​</t>
  </si>
  <si>
    <t>Other datas referenced</t>
  </si>
  <si>
    <t>Workflow Section</t>
  </si>
  <si>
    <t>DISTRIBUTION 
Ad Space Selection</t>
  </si>
  <si>
    <t>Additional data for level 0 calculations</t>
  </si>
  <si>
    <t xml:space="preserve">Ads.txt lines default </t>
  </si>
  <si>
    <t>(Dimensionless)</t>
  </si>
  <si>
    <t>Conservative value for when no ads.txt file exists for the publisher</t>
  </si>
  <si>
    <t>Assumption proposed from IAB Europe Framework and Methodology Working Group</t>
  </si>
  <si>
    <t>DISTRIBUTION 
Ad Space Selection
Data centers</t>
  </si>
  <si>
    <t>Additional data for level 1 calculations</t>
  </si>
  <si>
    <t>Share of servers in local geo</t>
  </si>
  <si>
    <t>Share of servers assumed to be in the same country as the user</t>
  </si>
  <si>
    <t>Estimate aligned with Digital Carbon Footprint framework</t>
  </si>
  <si>
    <t>Share of servers abroad</t>
  </si>
  <si>
    <t>Share of servers assumed to be abroad</t>
  </si>
  <si>
    <t>Server factor - display</t>
  </si>
  <si>
    <t>1.412​</t>
  </si>
  <si>
    <t>To be multiplied with the number of ads.txt lines to estimate the number of activated servers and apply above EFs (level 1 calculation).</t>
  </si>
  <si>
    <t>Average business data, provided through Ad Net Zero feedback</t>
  </si>
  <si>
    <t>Server factor - video</t>
  </si>
  <si>
    <t>1.316​</t>
  </si>
  <si>
    <t>DISTRIBUTION 
Ad Space Selection
Networks</t>
  </si>
  <si>
    <t>Average RTB call payload</t>
  </si>
  <si>
    <t>MB</t>
  </si>
  <si>
    <t>Share of network traffic in local geo</t>
  </si>
  <si>
    <t>Share of network traffic abroad</t>
  </si>
  <si>
    <t>Call factor - display</t>
  </si>
  <si>
    <t>1.464​</t>
  </si>
  <si>
    <t>To be multiplied with the number of ads.txt lines to estimate the number of RTB calls (requests/responses) (level 1 calculation).</t>
  </si>
  <si>
    <t>Call factor - video</t>
  </si>
  <si>
    <t>1.334​</t>
  </si>
  <si>
    <t>DISTRIBUTION 
Ad Space Selection
End-to-end platform specificity</t>
  </si>
  <si>
    <t>Activated servers for end-to-end platforms</t>
  </si>
  <si>
    <t>Different set of assumptions to adapt the methodology for campaigns run through end-to-end platforms (e.g. social): replace ads.txt lines x server factor by this number of activated servers. The networking emissions are considered to be negligible when operations occur within a
single server location.</t>
  </si>
  <si>
    <t>DISTRIBUTION 
Ad Creative Delivery</t>
  </si>
  <si>
    <t>Default creative weight​ - display</t>
  </si>
  <si>
    <t>Default overhead weight​ - display</t>
  </si>
  <si>
    <t>Overestimation due to caching - actual would require information on network reach, campaign reach, cache lifetimes etc.</t>
  </si>
  <si>
    <t>Default creative weight​ - video</t>
  </si>
  <si>
    <t>4 (6 for instream)</t>
  </si>
  <si>
    <t>CONSUMPTION
User Device Render</t>
  </si>
  <si>
    <t>Default view time​ - display</t>
  </si>
  <si>
    <t>Seconds</t>
  </si>
  <si>
    <t>Overestimation by design. For cases where no view time data is available.​ Minimum view times for placements that do not meet viewability standards of 1s for display.</t>
  </si>
  <si>
    <t>Default view time​ - video</t>
  </si>
  <si>
    <t xml:space="preserve"> Network fixed/mobile defaults</t>
  </si>
  <si>
    <t>Region​</t>
  </si>
  <si>
    <t>Countries Included in Data Sample​</t>
  </si>
  <si>
    <t>Fixed Ratio​</t>
  </si>
  <si>
    <t>Mobile Ratio​</t>
  </si>
  <si>
    <t>Europe​</t>
  </si>
  <si>
    <t>Austria, Belgium, Bulgaria, Croatia, Republic of Cyprus, Czech Republic, Denmark, Estonia, Finland, France, Germany, Greece, Hungary, Ireland, Italy, Latvia, Lithuania, Luxembourg, Malta, Netherlands, Poland, Portugal, Romania, Slovakia, Slovenia, Spain, Sweden, United Kingdom,Switzerland, Iceland, Liechtenstein, Norway​</t>
  </si>
  <si>
    <t>74.31%​</t>
  </si>
  <si>
    <t>25.69%​</t>
  </si>
  <si>
    <t>APAC​</t>
  </si>
  <si>
    <t>Australia, Bangladesh, Brunei, Cambodia, China, Cook Islands, Fiji, India, Indonesia, Japan, Kiribati, Laos, Malaysia, Maldives, Marshall Islands, Micronesia, Mongolia, Myanmar, Nepal, New Caledonia, New Zealand, Niue, North Korea, Pakistan, Palau, Papua New Guinea, Philippines, Singapore, Solomon Islands, South Korea, Sri Lanka, Thailand, Timor Leste, Tonga, Tuvalu, Vietnam​</t>
  </si>
  <si>
    <t>67.68%​</t>
  </si>
  <si>
    <t>32.32%​</t>
  </si>
  <si>
    <t>NA​</t>
  </si>
  <si>
    <t>United States of America, Canada​</t>
  </si>
  <si>
    <t>86.08%​</t>
  </si>
  <si>
    <t>13.92%​</t>
  </si>
  <si>
    <t>LATAM​</t>
  </si>
  <si>
    <t>Mexico, Guatemala, Honduras, Nicaragua, El Salvador, Costa Rica, Panama, Belize, Haiti, Cuba, Dominican Republic, Jamaica, Trinidad &amp; Tobago, Bahamas, Barbados, St. Lucia, Grenada, St. Vincent &amp; Grenadines, Antigua &amp; Barbuda, Dominica, St. Kitts &amp; Nevis, Brazil, Colombia, Argentina, Peru, Venezuela, Chine, Ecuador, Bolivia, Paraguay, Uruguay, Suriname, Guyana​</t>
  </si>
  <si>
    <t>71.45%​</t>
  </si>
  <si>
    <t>28.55%​</t>
  </si>
  <si>
    <t>These can be used in cases where no data is available on connection type and are based on aggregate data.</t>
  </si>
  <si>
    <t>Default device split</t>
  </si>
  <si>
    <t>Type</t>
  </si>
  <si>
    <t>Ratio</t>
  </si>
  <si>
    <t>Mobile</t>
  </si>
  <si>
    <t xml:space="preserve">Aggregate global data contributed by Impact Plus. </t>
  </si>
  <si>
    <t>Tablet</t>
  </si>
  <si>
    <t>TV</t>
  </si>
  <si>
    <t>PC</t>
  </si>
  <si>
    <t>These can be used in cases where no data is available on device mix and are based on aggregate data.</t>
  </si>
  <si>
    <t xml:space="preserve">Appendix - Ad space selection / Data centres assumptions and calculations </t>
  </si>
  <si>
    <t xml:space="preserve">Conversion factors and default </t>
  </si>
  <si>
    <t>Server lifetime emissions</t>
  </si>
  <si>
    <t>kg CO2e per supply chain node</t>
  </si>
  <si>
    <t>Estimated using the methodology on the 'Server Model' slide</t>
  </si>
  <si>
    <t>Use-phase network energy consumption</t>
  </si>
  <si>
    <t>kWh per KB</t>
  </si>
  <si>
    <t>Fixed network assumption for RTB calls. Refer to 'Network Emissions Model' slide</t>
  </si>
  <si>
    <t>Network embodied emissions</t>
  </si>
  <si>
    <t>kg CO2e per KB</t>
  </si>
  <si>
    <t>Order of magnitude adjusted</t>
  </si>
  <si>
    <t>Number of RTB calls per ads.txt line</t>
  </si>
  <si>
    <t>Integer</t>
  </si>
  <si>
    <t>Refer to the methodology on the 'Active Paths level 0/1' slide. Different figures for display and video ad slots</t>
  </si>
  <si>
    <t>Number of activated servers per ads.txt line</t>
  </si>
  <si>
    <t>Local intensity</t>
  </si>
  <si>
    <t>kg CO2e per kWh</t>
  </si>
  <si>
    <t>Refer to the 'Grid Emissions Factors' slide</t>
  </si>
  <si>
    <t>Foreign intensity</t>
  </si>
  <si>
    <t>Refer to the 'Foreign Server Emission Factors' slide</t>
  </si>
  <si>
    <t>Average RTB payload</t>
  </si>
  <si>
    <t>KB</t>
  </si>
  <si>
    <t>Chartboost, provided through Ad Net Zero feedback</t>
  </si>
  <si>
    <t>Assumptions</t>
  </si>
  <si>
    <t>Processing time</t>
  </si>
  <si>
    <t>Ms</t>
  </si>
  <si>
    <t>Used to allocate server emissions to processing of an ad opportunity</t>
  </si>
  <si>
    <t>Clearcode, provided through Ad Net Zero feedback</t>
  </si>
  <si>
    <t>Overhead factor</t>
  </si>
  <si>
    <t>(dimensionless)</t>
  </si>
  <si>
    <t>Buffer to account for other processing tasks, increase conservativeness</t>
  </si>
  <si>
    <t>RTB House, provided through Ad Net Zero feedback</t>
  </si>
  <si>
    <t>Average PUE</t>
  </si>
  <si>
    <t>Applied as factor to use phase</t>
  </si>
  <si>
    <t>Uptime Institute</t>
  </si>
  <si>
    <t>Local grid intensity</t>
  </si>
  <si>
    <t>Refer to 'Grid Emissions' slide</t>
  </si>
  <si>
    <t>Foreign grid intensity</t>
  </si>
  <si>
    <t>Refer to 'Foreign Server Emissions Factors' slide</t>
  </si>
  <si>
    <t>Results EFs displayed</t>
  </si>
  <si>
    <t>Use-phase server energy incl. PUE &amp; overhead</t>
  </si>
  <si>
    <t>Based on the assumptions above, to be combined with grid intensities</t>
  </si>
  <si>
    <t>Server embodied emissions</t>
  </si>
  <si>
    <t>Based on the assumption above</t>
  </si>
  <si>
    <t xml:space="preserve">DISTRIBUTION 
Ad Space Selection &amp;
DISTRIBUTION 
Ad Creative Delivery
Networks </t>
  </si>
  <si>
    <t>Networks EFs
(a * x + b full model) - can be used directly</t>
  </si>
  <si>
    <t>Fixed networks - Impact of transferring 1 MB of data via fixed network (excluding network usage time) - a component ; use phase energy intensity</t>
  </si>
  <si>
    <t>a component to be multiplied by data transferred over network.</t>
  </si>
  <si>
    <t>Fixed networks - Impact of transferring 1 MB of data via fixed network (excluding network usage time) - a component ; embodied emissions intensity</t>
  </si>
  <si>
    <t>kg CO2e / MB</t>
  </si>
  <si>
    <t>Fixed networks - Impact of network usage time by a user - b component ; use phase energy intensity</t>
  </si>
  <si>
    <t>kWh / user.second</t>
  </si>
  <si>
    <t>b component to be multiplied by network use time (e.g. depending on bandwidth).</t>
  </si>
  <si>
    <t>Fixed networks - Impact of network usage time by a user - b component ; embodied emissions intensity</t>
  </si>
  <si>
    <t>kgCO2e/user.second</t>
  </si>
  <si>
    <t>Mobile networks - Impact of transferring 1 MB of data via fixed network (excluding network usage time) - a component ; use phase energy intensity</t>
  </si>
  <si>
    <t>Mobile networks - Impact of transferring 1 MB of data via fixed network (excluding network usage time) - a component ; embodied emissions intensity</t>
  </si>
  <si>
    <t>Mobile networks - Impact of network usage time by a user - b component ; use phase energy intensity</t>
  </si>
  <si>
    <t>Mobile networks - Impact of network usage time by a user - b component ; embodied emissions intensity</t>
  </si>
  <si>
    <t>Conversion factors for simplified model</t>
  </si>
  <si>
    <t>Average broadband speed - fixed networks</t>
  </si>
  <si>
    <t>MB / s</t>
  </si>
  <si>
    <t>Average broadband speed - mobile networks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</si>
</sst>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rgb="FF000000"/>
      <name val="Arial"/>
      <scheme val="minor"/>
    </font>
    <font>
      <sz val="11"/>
      <color theme="1"/>
      <name val="Arial"/>
      <family val="2"/>
      <scheme val="minor"/>
    </font>
    <font>
      <sz val="11"/>
      <color rgb="FF000000"/>
      <name val="&quot;Aptos Narrow&quot;"/>
    </font>
    <font>
      <sz val="10"/>
      <color theme="1"/>
      <name val="Arial"/>
      <family val="2"/>
      <scheme val="minor"/>
    </font>
    <font>
      <u/>
      <sz val="10"/>
      <color theme="10"/>
      <name val="Arial"/>
      <family val="2"/>
      <scheme val="minor"/>
    </font>
    <font>
      <sz val="11"/>
      <color rgb="FF000000"/>
      <name val="Neue Haas Grotesk Text Pro"/>
    </font>
    <font>
      <sz val="10"/>
      <color theme="1"/>
      <name val="Neue Haas Grotesk Text Pro"/>
    </font>
    <font>
      <sz val="10"/>
      <color rgb="FF000000"/>
      <name val="Neue Haas Grotesk Text Pro"/>
    </font>
    <font>
      <sz val="14"/>
      <color rgb="FF000000"/>
      <name val="Neue Haas Grotesk Text Pro"/>
    </font>
    <font>
      <sz val="14"/>
      <color theme="1"/>
      <name val="Neue Haas Grotesk Text Pro"/>
    </font>
    <font>
      <sz val="11"/>
      <color theme="0"/>
      <name val="Neue Haas Grotesk Text Pro"/>
    </font>
    <font>
      <sz val="10"/>
      <color theme="0"/>
      <name val="Neue Haas Grotesk Text Pro"/>
    </font>
    <font>
      <sz val="15"/>
      <color rgb="FF000000"/>
      <name val="Neue Haas Grotesk Text Pro"/>
    </font>
    <font>
      <sz val="15"/>
      <color theme="1"/>
      <name val="Neue Haas Grotesk Text Pro"/>
    </font>
    <font>
      <b/>
      <sz val="11"/>
      <color theme="0"/>
      <name val="Neue Haas Grotesk Text Pro"/>
      <family val="2"/>
    </font>
    <font>
      <sz val="11"/>
      <color rgb="FF000000"/>
      <name val="Neue Haas Grotesk Text Pro"/>
      <family val="2"/>
    </font>
    <font>
      <sz val="11"/>
      <color theme="0"/>
      <name val="Neue Haas Grotesk Text Pro"/>
      <family val="2"/>
    </font>
    <font>
      <b/>
      <sz val="11"/>
      <color rgb="FF000000"/>
      <name val="Neue Haas Grotesk Text Pro"/>
      <family val="2"/>
    </font>
    <font>
      <u/>
      <sz val="11"/>
      <color rgb="FF000000"/>
      <name val="Neue Haas Grotesk Text Pro"/>
      <family val="2"/>
    </font>
    <font>
      <u/>
      <sz val="11"/>
      <color rgb="FF0000FF"/>
      <name val="Neue Haas Grotesk Text Pro"/>
      <family val="2"/>
    </font>
    <font>
      <u/>
      <sz val="11"/>
      <color theme="10"/>
      <name val="Neue Haas Grotesk Text Pro"/>
      <family val="2"/>
    </font>
    <font>
      <sz val="11"/>
      <color rgb="FF000000"/>
      <name val="Arial"/>
      <family val="2"/>
      <scheme val="minor"/>
    </font>
    <font>
      <u/>
      <sz val="11"/>
      <color theme="10"/>
      <name val="Arial"/>
      <family val="2"/>
      <scheme val="minor"/>
    </font>
    <font>
      <sz val="11"/>
      <name val="Neue Haas Grotesk Text Pro"/>
      <family val="2"/>
    </font>
    <font>
      <b/>
      <sz val="10"/>
      <color rgb="FF000000"/>
      <name val="Arial"/>
      <family val="2"/>
      <scheme val="minor"/>
    </font>
  </fonts>
  <fills count="6">
    <fill>
      <patternFill patternType="none"/>
    </fill>
    <fill>
      <patternFill patternType="gray125"/>
    </fill>
    <fill>
      <patternFill patternType="solid">
        <fgColor theme="1"/>
        <bgColor indexed="64"/>
      </patternFill>
    </fill>
    <fill>
      <patternFill patternType="solid">
        <fgColor rgb="FFF0EDE8"/>
        <bgColor indexed="64"/>
      </patternFill>
    </fill>
    <fill>
      <patternFill patternType="solid">
        <fgColor rgb="FFFF3D14"/>
        <bgColor indexed="64"/>
      </patternFill>
    </fill>
    <fill>
      <patternFill patternType="solid">
        <fgColor rgb="FFD9EDFA"/>
        <bgColor indexed="64"/>
      </patternFill>
    </fill>
  </fills>
  <borders count="82">
    <border>
      <left/>
      <right/>
      <top/>
      <bottom/>
      <diagonal/>
    </border>
    <border>
      <left/>
      <right/>
      <top style="medium">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medium">
        <color rgb="FF000000"/>
      </left>
      <right/>
      <top style="medium">
        <color rgb="FF000000"/>
      </top>
      <bottom/>
      <diagonal/>
    </border>
    <border>
      <left style="medium">
        <color rgb="FF000000"/>
      </left>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indexed="64"/>
      </left>
      <right style="thin">
        <color indexed="64"/>
      </right>
      <top style="thin">
        <color indexed="64"/>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indexed="64"/>
      </left>
      <right/>
      <top/>
      <bottom/>
      <diagonal/>
    </border>
    <border>
      <left style="medium">
        <color rgb="FF000000"/>
      </left>
      <right/>
      <top/>
      <bottom style="medium">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rgb="FF9E9E9E"/>
      </bottom>
      <diagonal/>
    </border>
    <border>
      <left style="thin">
        <color rgb="FF000000"/>
      </left>
      <right style="thin">
        <color rgb="FF000000"/>
      </right>
      <top style="thin">
        <color rgb="FF9E9E9E"/>
      </top>
      <bottom style="thin">
        <color rgb="FF9E9E9E"/>
      </bottom>
      <diagonal/>
    </border>
    <border>
      <left style="thin">
        <color rgb="FF000000"/>
      </left>
      <right style="thin">
        <color rgb="FF9E9E9E"/>
      </right>
      <top style="thin">
        <color rgb="FF000000"/>
      </top>
      <bottom style="thin">
        <color rgb="FF000000"/>
      </bottom>
      <diagonal/>
    </border>
    <border>
      <left style="thin">
        <color rgb="FF9E9E9E"/>
      </left>
      <right style="thin">
        <color rgb="FF9E9E9E"/>
      </right>
      <top style="thin">
        <color rgb="FF9E9E9E"/>
      </top>
      <bottom style="thin">
        <color rgb="FF9E9E9E"/>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9E9E9E"/>
      </bottom>
      <diagonal/>
    </border>
    <border>
      <left style="thin">
        <color rgb="FF000000"/>
      </left>
      <right style="medium">
        <color indexed="64"/>
      </right>
      <top style="thin">
        <color rgb="FF9E9E9E"/>
      </top>
      <bottom style="thin">
        <color rgb="FF9E9E9E"/>
      </bottom>
      <diagonal/>
    </border>
    <border>
      <left style="medium">
        <color indexed="64"/>
      </left>
      <right style="thin">
        <color rgb="FF9E9E9E"/>
      </right>
      <top style="thin">
        <color rgb="FF000000"/>
      </top>
      <bottom style="thin">
        <color rgb="FF000000"/>
      </bottom>
      <diagonal/>
    </border>
    <border>
      <left style="thin">
        <color rgb="FF9E9E9E"/>
      </left>
      <right style="medium">
        <color indexed="64"/>
      </right>
      <top style="thin">
        <color rgb="FF9E9E9E"/>
      </top>
      <bottom style="thin">
        <color rgb="FF9E9E9E"/>
      </bottom>
      <diagonal/>
    </border>
    <border>
      <left style="medium">
        <color indexed="64"/>
      </left>
      <right style="thin">
        <color rgb="FF9E9E9E"/>
      </right>
      <top style="thin">
        <color rgb="FF000000"/>
      </top>
      <bottom style="medium">
        <color indexed="64"/>
      </bottom>
      <diagonal/>
    </border>
    <border>
      <left style="thin">
        <color rgb="FF9E9E9E"/>
      </left>
      <right style="thin">
        <color rgb="FF9E9E9E"/>
      </right>
      <top style="thin">
        <color rgb="FF9E9E9E"/>
      </top>
      <bottom style="medium">
        <color indexed="64"/>
      </bottom>
      <diagonal/>
    </border>
    <border>
      <left style="thin">
        <color rgb="FF9E9E9E"/>
      </left>
      <right style="thin">
        <color rgb="FF000000"/>
      </right>
      <top style="thin">
        <color rgb="FF9E9E9E"/>
      </top>
      <bottom style="medium">
        <color indexed="64"/>
      </bottom>
      <diagonal/>
    </border>
    <border>
      <left style="thin">
        <color rgb="FF000000"/>
      </left>
      <right style="medium">
        <color indexed="64"/>
      </right>
      <top style="thin">
        <color rgb="FF9E9E9E"/>
      </top>
      <bottom style="medium">
        <color indexed="64"/>
      </bottom>
      <diagonal/>
    </border>
  </borders>
  <cellStyleXfs count="2">
    <xf numFmtId="0" fontId="0" fillId="0" borderId="0"/>
    <xf numFmtId="0" fontId="4" fillId="0" borderId="0" applyNumberFormat="0" applyFill="0" applyBorder="0" applyAlignment="0" applyProtection="0"/>
  </cellStyleXfs>
  <cellXfs count="223">
    <xf numFmtId="0" fontId="0" fillId="0" borderId="0" xfId="0"/>
    <xf numFmtId="0" fontId="3"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5" fillId="0" borderId="0" xfId="0" applyFont="1"/>
    <xf numFmtId="0" fontId="5" fillId="0" borderId="0" xfId="0" applyFont="1" applyAlignment="1">
      <alignment wrapText="1"/>
    </xf>
    <xf numFmtId="0" fontId="6" fillId="0" borderId="0" xfId="0" applyFont="1"/>
    <xf numFmtId="0" fontId="7" fillId="0" borderId="0" xfId="0" applyFont="1"/>
    <xf numFmtId="0" fontId="6" fillId="0" borderId="0" xfId="0" applyFont="1" applyAlignment="1">
      <alignment wrapText="1"/>
    </xf>
    <xf numFmtId="0" fontId="7" fillId="0" borderId="0" xfId="0" applyFont="1" applyAlignment="1">
      <alignment wrapText="1"/>
    </xf>
    <xf numFmtId="0" fontId="8" fillId="0" borderId="0" xfId="0" applyFont="1" applyAlignment="1">
      <alignment vertical="center"/>
    </xf>
    <xf numFmtId="0" fontId="8" fillId="0" borderId="0" xfId="0" applyFont="1" applyAlignment="1">
      <alignment vertical="center" wrapText="1"/>
    </xf>
    <xf numFmtId="0" fontId="9"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10" fillId="0" borderId="0" xfId="0" applyFont="1"/>
    <xf numFmtId="0" fontId="11" fillId="0" borderId="0" xfId="0" applyFont="1"/>
    <xf numFmtId="0" fontId="12"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4" fillId="4" borderId="48" xfId="0" applyFont="1" applyFill="1" applyBorder="1" applyAlignment="1">
      <alignment horizontal="center" vertical="center" wrapText="1"/>
    </xf>
    <xf numFmtId="0" fontId="14" fillId="4" borderId="49" xfId="0" applyFont="1" applyFill="1" applyBorder="1" applyAlignment="1">
      <alignment horizontal="center" vertical="center"/>
    </xf>
    <xf numFmtId="0" fontId="14" fillId="4" borderId="45" xfId="0" applyFont="1" applyFill="1" applyBorder="1" applyAlignment="1">
      <alignment horizontal="center" vertical="center"/>
    </xf>
    <xf numFmtId="0" fontId="15" fillId="3" borderId="15" xfId="0" applyFont="1" applyFill="1" applyBorder="1" applyAlignment="1">
      <alignment horizontal="center" vertical="center"/>
    </xf>
    <xf numFmtId="0" fontId="18"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9" fillId="3" borderId="10" xfId="0" applyFont="1" applyFill="1" applyBorder="1" applyAlignment="1">
      <alignment horizontal="center" vertical="center"/>
    </xf>
    <xf numFmtId="0" fontId="18" fillId="3" borderId="10" xfId="0" applyFont="1" applyFill="1" applyBorder="1" applyAlignment="1">
      <alignment horizontal="center" vertical="center"/>
    </xf>
    <xf numFmtId="0" fontId="15" fillId="3" borderId="14" xfId="0" applyFont="1" applyFill="1" applyBorder="1" applyAlignment="1">
      <alignment horizontal="center" vertical="center"/>
    </xf>
    <xf numFmtId="0" fontId="17" fillId="0" borderId="0" xfId="0" applyFont="1" applyAlignment="1">
      <alignment horizontal="center" vertical="center"/>
    </xf>
    <xf numFmtId="0" fontId="15" fillId="0" borderId="0" xfId="0" applyFont="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14" fillId="4" borderId="43" xfId="0" applyFont="1" applyFill="1" applyBorder="1" applyAlignment="1">
      <alignment horizontal="center" vertical="center"/>
    </xf>
    <xf numFmtId="0" fontId="14" fillId="4" borderId="44"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xf>
    <xf numFmtId="11" fontId="15" fillId="3" borderId="7" xfId="0" applyNumberFormat="1" applyFont="1" applyFill="1" applyBorder="1" applyAlignment="1">
      <alignment horizontal="center" vertical="center"/>
    </xf>
    <xf numFmtId="0" fontId="20" fillId="3" borderId="30" xfId="1" applyFont="1" applyFill="1" applyBorder="1" applyAlignment="1">
      <alignment horizontal="center" vertical="center" wrapText="1" readingOrder="1"/>
    </xf>
    <xf numFmtId="0" fontId="21" fillId="0" borderId="0" xfId="0" applyFont="1" applyAlignment="1">
      <alignment horizontal="center" vertical="center"/>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xf>
    <xf numFmtId="11" fontId="15" fillId="3" borderId="10" xfId="0" applyNumberFormat="1" applyFont="1" applyFill="1" applyBorder="1" applyAlignment="1">
      <alignment horizontal="center" vertical="center"/>
    </xf>
    <xf numFmtId="0" fontId="20" fillId="3" borderId="19" xfId="1" applyFont="1" applyFill="1" applyBorder="1" applyAlignment="1">
      <alignment horizontal="center" vertical="center" wrapText="1" readingOrder="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xf>
    <xf numFmtId="11" fontId="15" fillId="3" borderId="5" xfId="0" applyNumberFormat="1" applyFont="1" applyFill="1" applyBorder="1" applyAlignment="1">
      <alignment horizontal="center" vertical="center"/>
    </xf>
    <xf numFmtId="0" fontId="22" fillId="3" borderId="22" xfId="1" applyFont="1" applyFill="1" applyBorder="1" applyAlignment="1">
      <alignment horizontal="center" vertical="center" wrapText="1" readingOrder="1"/>
    </xf>
    <xf numFmtId="0" fontId="15" fillId="3" borderId="28" xfId="0" applyFont="1" applyFill="1" applyBorder="1" applyAlignment="1">
      <alignment horizontal="center" vertical="center" wrapText="1"/>
    </xf>
    <xf numFmtId="0" fontId="15" fillId="3" borderId="17" xfId="0" applyFont="1" applyFill="1" applyBorder="1" applyAlignment="1">
      <alignment horizontal="center" vertical="center"/>
    </xf>
    <xf numFmtId="11" fontId="15" fillId="3" borderId="17" xfId="0" applyNumberFormat="1" applyFont="1" applyFill="1" applyBorder="1" applyAlignment="1">
      <alignment horizontal="center" vertical="center"/>
    </xf>
    <xf numFmtId="0" fontId="15" fillId="3" borderId="39"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22" fillId="3" borderId="30" xfId="1" applyFont="1" applyFill="1" applyBorder="1" applyAlignment="1">
      <alignment horizontal="center" vertical="center" wrapText="1" readingOrder="1"/>
    </xf>
    <xf numFmtId="0" fontId="15" fillId="3" borderId="29" xfId="0" applyFont="1" applyFill="1" applyBorder="1" applyAlignment="1">
      <alignment horizontal="center" vertical="center" wrapText="1"/>
    </xf>
    <xf numFmtId="0" fontId="15" fillId="3" borderId="20" xfId="0" applyFont="1" applyFill="1" applyBorder="1" applyAlignment="1">
      <alignment horizontal="center" vertical="center"/>
    </xf>
    <xf numFmtId="0" fontId="22" fillId="3" borderId="40" xfId="1" applyFont="1" applyFill="1" applyBorder="1" applyAlignment="1">
      <alignment horizontal="center" vertical="center" wrapText="1" readingOrder="1"/>
    </xf>
    <xf numFmtId="0" fontId="15" fillId="3" borderId="7" xfId="0" applyFont="1" applyFill="1" applyBorder="1" applyAlignment="1">
      <alignment horizontal="center" vertical="center" wrapText="1"/>
    </xf>
    <xf numFmtId="11" fontId="15" fillId="3" borderId="7" xfId="0" applyNumberFormat="1" applyFont="1" applyFill="1" applyBorder="1" applyAlignment="1">
      <alignment horizontal="center" vertical="center" wrapText="1"/>
    </xf>
    <xf numFmtId="0" fontId="15" fillId="3" borderId="5" xfId="0" applyFont="1" applyFill="1" applyBorder="1" applyAlignment="1">
      <alignment horizontal="center" vertical="center" wrapText="1"/>
    </xf>
    <xf numFmtId="11" fontId="15" fillId="3" borderId="5" xfId="0" applyNumberFormat="1" applyFont="1" applyFill="1" applyBorder="1" applyAlignment="1">
      <alignment horizontal="center" vertical="center" wrapText="1"/>
    </xf>
    <xf numFmtId="0" fontId="20" fillId="3" borderId="22" xfId="1" applyFont="1" applyFill="1" applyBorder="1" applyAlignment="1">
      <alignment horizontal="center" vertical="center" wrapText="1" readingOrder="1"/>
    </xf>
    <xf numFmtId="0" fontId="15" fillId="3" borderId="57" xfId="0" applyFont="1" applyFill="1" applyBorder="1" applyAlignment="1">
      <alignment horizontal="center" vertical="center" wrapText="1"/>
    </xf>
    <xf numFmtId="11" fontId="15" fillId="3" borderId="17" xfId="0" applyNumberFormat="1" applyFont="1" applyFill="1" applyBorder="1" applyAlignment="1">
      <alignment horizontal="center" vertical="center" wrapText="1"/>
    </xf>
    <xf numFmtId="0" fontId="22" fillId="3" borderId="18" xfId="1" applyFont="1" applyFill="1" applyBorder="1" applyAlignment="1">
      <alignment horizontal="center" vertical="center" wrapText="1" readingOrder="1"/>
    </xf>
    <xf numFmtId="0" fontId="15" fillId="3" borderId="58" xfId="0" applyFont="1" applyFill="1" applyBorder="1" applyAlignment="1">
      <alignment horizontal="center" vertical="center" wrapText="1"/>
    </xf>
    <xf numFmtId="11" fontId="15" fillId="3" borderId="10" xfId="0" applyNumberFormat="1" applyFont="1" applyFill="1" applyBorder="1" applyAlignment="1">
      <alignment horizontal="center" vertical="center" wrapText="1"/>
    </xf>
    <xf numFmtId="0" fontId="22" fillId="3" borderId="19" xfId="1" applyFont="1" applyFill="1" applyBorder="1" applyAlignment="1">
      <alignment horizontal="center" vertical="center" wrapText="1" readingOrder="1"/>
    </xf>
    <xf numFmtId="0" fontId="15" fillId="3" borderId="59" xfId="0" applyFont="1" applyFill="1" applyBorder="1" applyAlignment="1">
      <alignment horizontal="center" vertical="center" wrapText="1"/>
    </xf>
    <xf numFmtId="11" fontId="15" fillId="3" borderId="20" xfId="0" applyNumberFormat="1" applyFont="1" applyFill="1" applyBorder="1" applyAlignment="1">
      <alignment horizontal="center" vertical="center" wrapText="1"/>
    </xf>
    <xf numFmtId="0" fontId="22" fillId="3" borderId="21" xfId="1" applyFont="1" applyFill="1" applyBorder="1" applyAlignment="1">
      <alignment horizontal="center" vertical="center" wrapText="1" readingOrder="1"/>
    </xf>
    <xf numFmtId="0" fontId="21" fillId="3" borderId="19" xfId="1" applyFont="1" applyFill="1" applyBorder="1" applyAlignment="1">
      <alignment horizontal="center" vertical="center" wrapText="1" readingOrder="1"/>
    </xf>
    <xf numFmtId="0" fontId="21" fillId="3" borderId="21" xfId="1" applyFont="1" applyFill="1" applyBorder="1" applyAlignment="1">
      <alignment horizontal="center" vertical="center" wrapText="1" readingOrder="1"/>
    </xf>
    <xf numFmtId="0" fontId="21" fillId="0" borderId="0" xfId="0" applyFont="1" applyAlignment="1">
      <alignment horizontal="center" vertical="center" wrapText="1"/>
    </xf>
    <xf numFmtId="0" fontId="1" fillId="0" borderId="0" xfId="0" applyFont="1" applyAlignment="1">
      <alignment horizontal="center" vertical="center" wrapText="1"/>
    </xf>
    <xf numFmtId="0" fontId="17" fillId="5" borderId="25" xfId="0" applyFont="1" applyFill="1" applyBorder="1" applyAlignment="1">
      <alignment horizontal="center" vertical="center" wrapText="1"/>
    </xf>
    <xf numFmtId="0" fontId="14" fillId="4" borderId="16" xfId="0" applyFont="1" applyFill="1" applyBorder="1" applyAlignment="1">
      <alignment horizontal="center" vertical="center"/>
    </xf>
    <xf numFmtId="0" fontId="15" fillId="3" borderId="56"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57"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59"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28" xfId="0" applyFont="1" applyFill="1" applyBorder="1" applyAlignment="1">
      <alignment horizontal="center" vertical="center"/>
    </xf>
    <xf numFmtId="0" fontId="15" fillId="3" borderId="29" xfId="0" applyFont="1" applyFill="1" applyBorder="1" applyAlignment="1">
      <alignment horizontal="center" vertical="center"/>
    </xf>
    <xf numFmtId="0" fontId="21" fillId="0" borderId="0" xfId="0" applyFont="1" applyAlignment="1">
      <alignment vertical="center"/>
    </xf>
    <xf numFmtId="11" fontId="15" fillId="3" borderId="20" xfId="0" applyNumberFormat="1" applyFont="1" applyFill="1" applyBorder="1" applyAlignment="1">
      <alignment horizontal="center" vertical="center"/>
    </xf>
    <xf numFmtId="0" fontId="21" fillId="0" borderId="0" xfId="0" applyFont="1" applyAlignment="1">
      <alignment vertical="center" wrapText="1"/>
    </xf>
    <xf numFmtId="11" fontId="21" fillId="0" borderId="0" xfId="0" applyNumberFormat="1" applyFont="1" applyAlignment="1">
      <alignment vertical="center"/>
    </xf>
    <xf numFmtId="0" fontId="15" fillId="3" borderId="24" xfId="0" applyFont="1" applyFill="1" applyBorder="1" applyAlignment="1">
      <alignment horizontal="center" vertical="center" wrapText="1"/>
    </xf>
    <xf numFmtId="0" fontId="15" fillId="3" borderId="24" xfId="0" applyFont="1" applyFill="1" applyBorder="1" applyAlignment="1">
      <alignment horizontal="center" vertical="center"/>
    </xf>
    <xf numFmtId="0" fontId="15" fillId="3" borderId="10"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40" xfId="0" applyFont="1" applyFill="1" applyBorder="1" applyAlignment="1">
      <alignment horizontal="center" vertical="center"/>
    </xf>
    <xf numFmtId="0" fontId="15" fillId="3" borderId="25" xfId="0" applyFont="1" applyFill="1" applyBorder="1" applyAlignment="1">
      <alignment horizontal="center" vertical="center" wrapText="1"/>
    </xf>
    <xf numFmtId="0" fontId="17" fillId="5" borderId="62" xfId="0" applyFont="1" applyFill="1" applyBorder="1" applyAlignment="1">
      <alignment horizontal="center" vertical="center" wrapText="1"/>
    </xf>
    <xf numFmtId="0" fontId="15" fillId="3" borderId="63" xfId="0" applyFont="1" applyFill="1" applyBorder="1" applyAlignment="1">
      <alignment horizontal="center" vertical="center" wrapText="1"/>
    </xf>
    <xf numFmtId="0" fontId="15" fillId="3" borderId="64" xfId="0" applyFont="1" applyFill="1" applyBorder="1" applyAlignment="1">
      <alignment horizontal="center" vertical="center" wrapText="1"/>
    </xf>
    <xf numFmtId="0" fontId="0" fillId="0" borderId="0" xfId="0" applyAlignment="1">
      <alignment horizontal="center" vertical="center"/>
    </xf>
    <xf numFmtId="0" fontId="15" fillId="3" borderId="17" xfId="0" applyFont="1" applyFill="1" applyBorder="1" applyAlignment="1">
      <alignment horizontal="center" vertical="center" wrapText="1"/>
    </xf>
    <xf numFmtId="2" fontId="15" fillId="3" borderId="7" xfId="0" applyNumberFormat="1" applyFont="1" applyFill="1" applyBorder="1" applyAlignment="1">
      <alignment horizontal="center" vertical="center" wrapText="1"/>
    </xf>
    <xf numFmtId="2" fontId="15" fillId="3" borderId="5" xfId="0" applyNumberFormat="1" applyFont="1" applyFill="1" applyBorder="1" applyAlignment="1">
      <alignment horizontal="center" vertical="center" wrapText="1"/>
    </xf>
    <xf numFmtId="0" fontId="20" fillId="3" borderId="50" xfId="1" applyFont="1" applyFill="1" applyBorder="1" applyAlignment="1">
      <alignment horizontal="center" vertical="center" wrapText="1" readingOrder="1"/>
    </xf>
    <xf numFmtId="0" fontId="15" fillId="3" borderId="5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19"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7"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7" xfId="0" applyFont="1" applyFill="1" applyBorder="1" applyAlignment="1">
      <alignment horizontal="center" vertical="center"/>
    </xf>
    <xf numFmtId="0" fontId="22" fillId="0" borderId="0" xfId="1" applyFont="1" applyAlignment="1">
      <alignment horizontal="center"/>
    </xf>
    <xf numFmtId="0" fontId="15" fillId="3" borderId="18"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2" borderId="55" xfId="0" applyFont="1" applyFill="1" applyBorder="1" applyAlignment="1">
      <alignment horizontal="center" vertical="center"/>
    </xf>
    <xf numFmtId="0" fontId="24" fillId="0" borderId="0" xfId="0" applyFont="1" applyAlignment="1">
      <alignment horizontal="center" vertical="center"/>
    </xf>
    <xf numFmtId="0" fontId="14" fillId="4" borderId="70" xfId="0" applyFont="1" applyFill="1" applyBorder="1" applyAlignment="1">
      <alignment horizontal="center" vertical="center"/>
    </xf>
    <xf numFmtId="0" fontId="14" fillId="4" borderId="71" xfId="0" applyFont="1" applyFill="1" applyBorder="1" applyAlignment="1">
      <alignment horizontal="center" vertical="center"/>
    </xf>
    <xf numFmtId="0" fontId="14" fillId="4" borderId="72" xfId="0" applyFont="1" applyFill="1" applyBorder="1" applyAlignment="1">
      <alignment horizontal="center" vertical="center"/>
    </xf>
    <xf numFmtId="0" fontId="17" fillId="5" borderId="73" xfId="0" applyFont="1" applyFill="1" applyBorder="1" applyAlignment="1">
      <alignment horizontal="center" vertical="center" wrapText="1"/>
    </xf>
    <xf numFmtId="0" fontId="17" fillId="5" borderId="76" xfId="0" applyFont="1" applyFill="1" applyBorder="1" applyAlignment="1">
      <alignment horizontal="center" vertical="center" wrapText="1"/>
    </xf>
    <xf numFmtId="0" fontId="17" fillId="5" borderId="78" xfId="0" applyFont="1" applyFill="1" applyBorder="1" applyAlignment="1">
      <alignment horizontal="center" vertical="center" wrapText="1"/>
    </xf>
    <xf numFmtId="0" fontId="15" fillId="3" borderId="65" xfId="0" applyFont="1" applyFill="1" applyBorder="1" applyAlignment="1">
      <alignment horizontal="center" vertical="center" wrapText="1"/>
    </xf>
    <xf numFmtId="0" fontId="15" fillId="3" borderId="74" xfId="0" applyFont="1" applyFill="1" applyBorder="1" applyAlignment="1">
      <alignment horizontal="center" vertical="center" wrapText="1"/>
    </xf>
    <xf numFmtId="0" fontId="15" fillId="3" borderId="66" xfId="0" applyFont="1" applyFill="1" applyBorder="1" applyAlignment="1">
      <alignment horizontal="center" vertical="center" wrapText="1"/>
    </xf>
    <xf numFmtId="0" fontId="15" fillId="3" borderId="75" xfId="0" applyFont="1" applyFill="1" applyBorder="1" applyAlignment="1">
      <alignment horizontal="center" vertical="center" wrapText="1"/>
    </xf>
    <xf numFmtId="0" fontId="15" fillId="3" borderId="68" xfId="0" applyFont="1" applyFill="1" applyBorder="1" applyAlignment="1">
      <alignment horizontal="center" vertical="center" wrapText="1"/>
    </xf>
    <xf numFmtId="0" fontId="15" fillId="3" borderId="77" xfId="0" applyFont="1" applyFill="1" applyBorder="1" applyAlignment="1">
      <alignment horizontal="center" vertical="center" wrapText="1"/>
    </xf>
    <xf numFmtId="0" fontId="15" fillId="3" borderId="79" xfId="0" applyFont="1" applyFill="1" applyBorder="1" applyAlignment="1">
      <alignment horizontal="center" vertical="center" wrapText="1"/>
    </xf>
    <xf numFmtId="0" fontId="15" fillId="3" borderId="80" xfId="0" applyFont="1" applyFill="1" applyBorder="1" applyAlignment="1">
      <alignment horizontal="center" vertical="center" wrapText="1"/>
    </xf>
    <xf numFmtId="0" fontId="15" fillId="3" borderId="81" xfId="0" applyFont="1" applyFill="1" applyBorder="1" applyAlignment="1">
      <alignment horizontal="center" vertical="center" wrapText="1"/>
    </xf>
    <xf numFmtId="0" fontId="17" fillId="5" borderId="10" xfId="0" applyFont="1" applyFill="1" applyBorder="1" applyAlignment="1">
      <alignment horizontal="center" vertical="center" wrapText="1"/>
    </xf>
    <xf numFmtId="9" fontId="15" fillId="3" borderId="8" xfId="0" applyNumberFormat="1" applyFont="1" applyFill="1" applyBorder="1" applyAlignment="1">
      <alignment horizontal="center" vertical="center" wrapText="1"/>
    </xf>
    <xf numFmtId="0" fontId="17" fillId="5" borderId="67"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24"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3" borderId="26" xfId="0" applyFont="1" applyFill="1" applyBorder="1" applyAlignment="1">
      <alignment horizontal="center" vertical="center"/>
    </xf>
    <xf numFmtId="0" fontId="17" fillId="3" borderId="2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0" xfId="0" applyFont="1" applyFill="1" applyAlignment="1">
      <alignment horizontal="center" vertical="center"/>
    </xf>
    <xf numFmtId="0" fontId="14" fillId="4" borderId="12"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2"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7" fillId="3" borderId="4"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6" xfId="0" applyFont="1" applyFill="1" applyBorder="1" applyAlignment="1">
      <alignment horizontal="center" vertical="center"/>
    </xf>
    <xf numFmtId="0" fontId="17" fillId="0" borderId="0" xfId="0" applyFont="1" applyAlignment="1">
      <alignment horizontal="center" vertical="center" wrapText="1"/>
    </xf>
    <xf numFmtId="0" fontId="16" fillId="4" borderId="12" xfId="0" applyFont="1" applyFill="1" applyBorder="1" applyAlignment="1">
      <alignment horizontal="center" vertical="center"/>
    </xf>
    <xf numFmtId="0" fontId="16" fillId="4" borderId="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33" xfId="0" applyFont="1" applyFill="1" applyBorder="1" applyAlignment="1">
      <alignment horizontal="center" vertical="center"/>
    </xf>
    <xf numFmtId="0" fontId="16" fillId="4" borderId="46" xfId="0" applyFont="1" applyFill="1" applyBorder="1" applyAlignment="1">
      <alignment horizontal="center" vertical="center"/>
    </xf>
    <xf numFmtId="0" fontId="15" fillId="3" borderId="26"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69" xfId="0" applyFont="1" applyFill="1" applyBorder="1" applyAlignment="1">
      <alignment horizontal="center" vertical="center" wrapText="1"/>
    </xf>
    <xf numFmtId="0" fontId="17" fillId="5" borderId="61"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15" fillId="3" borderId="25" xfId="0" applyFont="1" applyFill="1" applyBorder="1" applyAlignment="1">
      <alignment horizontal="center" vertical="center"/>
    </xf>
    <xf numFmtId="0" fontId="21" fillId="0" borderId="26" xfId="0" applyFont="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4" fillId="2" borderId="11" xfId="0" applyFont="1" applyFill="1" applyBorder="1" applyAlignment="1">
      <alignment vertical="center"/>
    </xf>
    <xf numFmtId="0" fontId="14" fillId="2" borderId="0" xfId="0" applyFont="1" applyFill="1" applyAlignment="1">
      <alignment vertical="center"/>
    </xf>
    <xf numFmtId="0" fontId="15" fillId="3" borderId="5"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53" xfId="0" applyFont="1" applyFill="1" applyBorder="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Light16"/>
  <colors>
    <mruColors>
      <color rgb="FFFF3D14"/>
      <color rgb="FFF0EDE8"/>
      <color rgb="FFD9EDFA"/>
      <color rgb="FF000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ditionmultimedia.fr/wp-content/uploads/2024/10/Rapport-Arcom-Arcep-Ademe-Impact-environnemental-2022-2030-de-laudiovisuel-07-10-24.pdf" TargetMode="External"/><Relationship Id="rId3" Type="http://schemas.openxmlformats.org/officeDocument/2006/relationships/hyperlink" Target="https://www.epa.gov/egrid/detailed-data" TargetMode="External"/><Relationship Id="rId7" Type="http://schemas.openxmlformats.org/officeDocument/2006/relationships/hyperlink" Target="https://www.editionmultimedia.fr/wp-content/uploads/2024/10/Rapport-Arcom-Arcep-Ademe-Impact-environnemental-2022-2030-de-laudiovisuel-07-10-24.pdf" TargetMode="External"/><Relationship Id="rId2" Type="http://schemas.openxmlformats.org/officeDocument/2006/relationships/hyperlink" Target="https://www.iea.org/data-and-statistics/data-product/emissions-factors-2024" TargetMode="External"/><Relationship Id="rId1" Type="http://schemas.openxmlformats.org/officeDocument/2006/relationships/hyperlink" Target="https://api.ember-energy.org/v1/docs" TargetMode="External"/><Relationship Id="rId6" Type="http://schemas.openxmlformats.org/officeDocument/2006/relationships/hyperlink" Target="https://base-empreinte.ademe.fr/" TargetMode="External"/><Relationship Id="rId5" Type="http://schemas.openxmlformats.org/officeDocument/2006/relationships/hyperlink" Target="https://www.eea.europa.eu/en/analysis/indicators/greenhouse-gas-emission-intensity-of-1?activeAccordion=546a7c35-9188-4d23-94ee-005d97c26f2b"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greenhouse-gas-reporting-conversion-factors-2024" TargetMode="External"/><Relationship Id="rId9" Type="http://schemas.openxmlformats.org/officeDocument/2006/relationships/hyperlink" Target="https://methodology.scope3.com/consumer_de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editionmultimedia.fr/wp-content/uploads/2024/10/Rapport-Arcom-Arcep-Ademe-Impact-environnemental-2022-2030-de-laudiovisuel-07-10-24.pdf" TargetMode="External"/><Relationship Id="rId1" Type="http://schemas.openxmlformats.org/officeDocument/2006/relationships/hyperlink" Target="https://www.editionmultimedia.fr/wp-content/uploads/2024/10/Rapport-Arcom-Arcep-Ademe-Impact-environnemental-2022-2030-de-laudiovisuel-07-1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D0AC2-573F-460B-B9E5-A74E6198A472}">
  <sheetPr>
    <outlinePr summaryBelow="0" summaryRight="0"/>
  </sheetPr>
  <dimension ref="A1:Y970"/>
  <sheetViews>
    <sheetView showGridLines="0" tabSelected="1" topLeftCell="A12" zoomScale="40" zoomScaleNormal="40" workbookViewId="0">
      <selection activeCell="A14" sqref="A14"/>
    </sheetView>
  </sheetViews>
  <sheetFormatPr defaultColWidth="12.42578125" defaultRowHeight="15.75" customHeight="1"/>
  <cols>
    <col min="1" max="1" width="42.7109375" style="49" customWidth="1"/>
    <col min="2" max="2" width="100.85546875" style="83" customWidth="1"/>
    <col min="3" max="3" width="147.140625" style="49" bestFit="1" customWidth="1"/>
    <col min="4" max="4" width="37.85546875" style="49" bestFit="1" customWidth="1"/>
    <col min="5" max="5" width="28" style="83" customWidth="1"/>
    <col min="6" max="6" width="85.140625" style="49" customWidth="1"/>
    <col min="7" max="7" width="150.140625" style="49" bestFit="1" customWidth="1"/>
    <col min="8" max="8" width="9.140625" style="49"/>
    <col min="9" max="9" width="24.28515625" customWidth="1"/>
  </cols>
  <sheetData>
    <row r="1" spans="1:25" s="11" customFormat="1" ht="27" customHeight="1">
      <c r="A1" s="175" t="s">
        <v>0</v>
      </c>
      <c r="B1" s="176"/>
      <c r="C1" s="176"/>
      <c r="D1" s="176"/>
      <c r="E1" s="176"/>
      <c r="F1" s="176"/>
      <c r="G1" s="176"/>
      <c r="H1" s="28"/>
      <c r="I1" s="12"/>
      <c r="M1" s="13"/>
      <c r="N1" s="13"/>
      <c r="O1" s="13"/>
      <c r="P1" s="13"/>
      <c r="Q1" s="13"/>
      <c r="R1" s="13"/>
      <c r="S1" s="13"/>
      <c r="T1" s="13"/>
      <c r="U1" s="13"/>
      <c r="V1" s="13"/>
      <c r="W1" s="13"/>
      <c r="X1" s="13"/>
      <c r="Y1" s="13"/>
    </row>
    <row r="2" spans="1:25" s="22" customFormat="1" ht="27" customHeight="1">
      <c r="A2" s="177" t="s">
        <v>1</v>
      </c>
      <c r="B2" s="178"/>
      <c r="C2" s="178"/>
      <c r="D2" s="179"/>
      <c r="E2" s="179"/>
      <c r="F2" s="179"/>
      <c r="G2" s="180"/>
      <c r="H2" s="29"/>
      <c r="J2" s="21"/>
      <c r="K2" s="21"/>
      <c r="L2" s="21"/>
    </row>
    <row r="3" spans="1:25" s="22" customFormat="1" ht="14.45">
      <c r="A3" s="30" t="s">
        <v>2</v>
      </c>
      <c r="B3" s="31" t="s">
        <v>3</v>
      </c>
      <c r="C3" s="32" t="s">
        <v>4</v>
      </c>
      <c r="D3" s="29"/>
      <c r="E3" s="29"/>
      <c r="F3" s="29"/>
      <c r="G3" s="29"/>
      <c r="H3" s="29"/>
      <c r="J3" s="21"/>
      <c r="K3" s="21"/>
      <c r="L3" s="21"/>
    </row>
    <row r="4" spans="1:25" s="8" customFormat="1" ht="14.1">
      <c r="A4" s="186" t="s">
        <v>5</v>
      </c>
      <c r="B4" s="33" t="s">
        <v>6</v>
      </c>
      <c r="C4" s="34" t="s">
        <v>7</v>
      </c>
      <c r="D4" s="28"/>
      <c r="E4" s="28"/>
      <c r="F4" s="28"/>
      <c r="G4" s="28"/>
      <c r="H4" s="28"/>
      <c r="I4" s="6"/>
      <c r="J4" s="5"/>
      <c r="K4" s="5"/>
      <c r="L4" s="5"/>
      <c r="M4" s="7"/>
      <c r="N4" s="7"/>
      <c r="O4" s="7"/>
      <c r="P4" s="7"/>
      <c r="Q4" s="7"/>
      <c r="R4" s="7"/>
      <c r="S4" s="7"/>
      <c r="T4" s="7"/>
      <c r="U4" s="7"/>
      <c r="V4" s="7"/>
      <c r="W4" s="7"/>
      <c r="X4" s="7"/>
      <c r="Y4" s="7"/>
    </row>
    <row r="5" spans="1:25" s="8" customFormat="1" ht="14.1" customHeight="1">
      <c r="A5" s="187"/>
      <c r="B5" s="35" t="s">
        <v>8</v>
      </c>
      <c r="C5" s="36" t="s">
        <v>9</v>
      </c>
      <c r="D5" s="28"/>
      <c r="E5" s="28"/>
      <c r="F5" s="28"/>
      <c r="G5" s="28"/>
      <c r="H5" s="28"/>
      <c r="I5" s="6"/>
      <c r="J5" s="5"/>
      <c r="K5" s="5"/>
      <c r="L5" s="5"/>
      <c r="M5" s="7"/>
      <c r="N5" s="7"/>
      <c r="O5" s="7"/>
      <c r="P5" s="7"/>
      <c r="Q5" s="7"/>
      <c r="R5" s="7"/>
      <c r="S5" s="7"/>
      <c r="T5" s="7"/>
      <c r="U5" s="7"/>
      <c r="V5" s="7"/>
      <c r="W5" s="7"/>
      <c r="X5" s="7"/>
      <c r="Y5" s="7"/>
    </row>
    <row r="6" spans="1:25" s="8" customFormat="1" ht="14.1">
      <c r="A6" s="28"/>
      <c r="B6" s="28"/>
      <c r="C6" s="28"/>
      <c r="D6" s="28"/>
      <c r="E6" s="28"/>
      <c r="F6" s="28"/>
      <c r="G6" s="28"/>
      <c r="H6" s="28"/>
      <c r="I6" s="6"/>
      <c r="J6" s="5"/>
      <c r="K6" s="5"/>
      <c r="L6" s="5"/>
      <c r="M6" s="7"/>
      <c r="N6" s="7"/>
      <c r="O6" s="7"/>
      <c r="P6" s="7"/>
      <c r="Q6" s="7"/>
      <c r="R6" s="7"/>
      <c r="S6" s="7"/>
      <c r="T6" s="7"/>
      <c r="U6" s="7"/>
      <c r="V6" s="7"/>
      <c r="W6" s="7"/>
      <c r="X6" s="7"/>
      <c r="Y6" s="7"/>
    </row>
    <row r="7" spans="1:25" s="8" customFormat="1" ht="14.1">
      <c r="A7" s="28"/>
      <c r="B7" s="28"/>
      <c r="C7" s="28"/>
      <c r="D7" s="28"/>
      <c r="E7" s="28"/>
      <c r="F7" s="28"/>
      <c r="G7" s="28"/>
      <c r="H7" s="28"/>
      <c r="I7" s="6"/>
      <c r="J7" s="5"/>
      <c r="K7" s="5"/>
      <c r="L7" s="5"/>
      <c r="M7" s="7"/>
      <c r="N7" s="7"/>
      <c r="O7" s="7"/>
      <c r="P7" s="7"/>
      <c r="Q7" s="7"/>
      <c r="R7" s="7"/>
      <c r="S7" s="7"/>
      <c r="T7" s="7"/>
      <c r="U7" s="7"/>
      <c r="V7" s="7"/>
      <c r="W7" s="7"/>
      <c r="X7" s="7"/>
      <c r="Y7" s="7"/>
    </row>
    <row r="8" spans="1:25" s="8" customFormat="1" ht="14.1">
      <c r="A8" s="185" t="s">
        <v>10</v>
      </c>
      <c r="B8" s="35" t="s">
        <v>11</v>
      </c>
      <c r="C8" s="37" t="s">
        <v>12</v>
      </c>
      <c r="D8" s="28"/>
      <c r="E8" s="28"/>
      <c r="F8" s="28"/>
      <c r="G8" s="28"/>
      <c r="H8" s="28"/>
      <c r="I8" s="6"/>
      <c r="J8" s="5"/>
      <c r="K8" s="5"/>
      <c r="L8" s="5"/>
      <c r="M8" s="7"/>
      <c r="N8" s="7"/>
      <c r="O8" s="7"/>
      <c r="P8" s="7"/>
      <c r="Q8" s="7"/>
      <c r="R8" s="7"/>
      <c r="S8" s="7"/>
      <c r="T8" s="7"/>
      <c r="U8" s="7"/>
      <c r="V8" s="7"/>
      <c r="W8" s="7"/>
      <c r="X8" s="7"/>
      <c r="Y8" s="7"/>
    </row>
    <row r="9" spans="1:25" s="8" customFormat="1" ht="14.1">
      <c r="A9" s="186"/>
      <c r="B9" s="38" t="s">
        <v>13</v>
      </c>
      <c r="C9" s="37" t="s">
        <v>14</v>
      </c>
      <c r="D9" s="28"/>
      <c r="E9" s="28"/>
      <c r="F9" s="28"/>
      <c r="G9" s="28"/>
      <c r="H9" s="28"/>
      <c r="I9" s="6"/>
      <c r="J9" s="5"/>
      <c r="K9" s="5"/>
      <c r="L9" s="5"/>
      <c r="M9" s="7"/>
      <c r="N9" s="7"/>
      <c r="O9" s="7"/>
      <c r="P9" s="7"/>
      <c r="Q9" s="7"/>
      <c r="R9" s="7"/>
      <c r="S9" s="7"/>
      <c r="T9" s="7"/>
      <c r="U9" s="7"/>
      <c r="V9" s="7"/>
      <c r="W9" s="7"/>
      <c r="X9" s="7"/>
      <c r="Y9" s="7"/>
    </row>
    <row r="10" spans="1:25" s="8" customFormat="1" ht="14.1" customHeight="1">
      <c r="A10" s="187"/>
      <c r="B10" s="38" t="s">
        <v>15</v>
      </c>
      <c r="C10" s="37" t="s">
        <v>16</v>
      </c>
      <c r="D10" s="28"/>
      <c r="E10" s="28"/>
      <c r="F10" s="28"/>
      <c r="G10" s="28"/>
      <c r="H10" s="28"/>
      <c r="I10" s="6"/>
      <c r="J10" s="5"/>
      <c r="K10" s="5"/>
      <c r="L10" s="5"/>
      <c r="M10" s="7"/>
      <c r="N10" s="7"/>
      <c r="O10" s="7"/>
      <c r="P10" s="7"/>
      <c r="Q10" s="7"/>
      <c r="R10" s="7"/>
      <c r="S10" s="7"/>
      <c r="T10" s="7"/>
      <c r="U10" s="7"/>
      <c r="V10" s="7"/>
      <c r="W10" s="7"/>
      <c r="X10" s="7"/>
      <c r="Y10" s="7"/>
    </row>
    <row r="11" spans="1:25" s="8" customFormat="1" ht="14.1" customHeight="1">
      <c r="A11" s="39"/>
      <c r="B11" s="40"/>
      <c r="C11" s="41"/>
      <c r="D11" s="41"/>
      <c r="E11" s="42"/>
      <c r="F11" s="41"/>
      <c r="G11" s="28"/>
      <c r="H11" s="28"/>
      <c r="I11" s="6"/>
      <c r="J11" s="5"/>
      <c r="K11" s="5"/>
      <c r="L11" s="5"/>
      <c r="M11" s="7"/>
      <c r="N11" s="7"/>
      <c r="O11" s="7"/>
      <c r="P11" s="7"/>
      <c r="Q11" s="7"/>
      <c r="R11" s="7"/>
      <c r="S11" s="7"/>
      <c r="T11" s="7"/>
      <c r="U11" s="7"/>
      <c r="V11" s="7"/>
      <c r="W11" s="7"/>
      <c r="X11" s="7"/>
      <c r="Y11" s="7"/>
    </row>
    <row r="12" spans="1:25" s="8" customFormat="1" ht="12.75" customHeight="1">
      <c r="A12" s="188" t="s">
        <v>17</v>
      </c>
      <c r="B12" s="188"/>
      <c r="C12" s="188"/>
      <c r="D12" s="28"/>
      <c r="E12" s="40"/>
      <c r="F12" s="28"/>
      <c r="G12" s="28"/>
      <c r="H12" s="28"/>
      <c r="I12" s="6"/>
      <c r="J12" s="5"/>
      <c r="K12" s="5"/>
      <c r="L12" s="5"/>
      <c r="M12" s="7"/>
      <c r="N12" s="7"/>
      <c r="O12" s="7"/>
      <c r="P12" s="7"/>
      <c r="Q12" s="7"/>
      <c r="R12" s="7"/>
      <c r="S12" s="7"/>
      <c r="T12" s="7"/>
      <c r="U12" s="7"/>
      <c r="V12" s="7"/>
      <c r="W12" s="7"/>
      <c r="X12" s="7"/>
      <c r="Y12" s="7"/>
    </row>
    <row r="13" spans="1:25" s="8" customFormat="1" ht="14.1">
      <c r="A13" s="28"/>
      <c r="B13" s="40"/>
      <c r="C13" s="28"/>
      <c r="D13" s="28"/>
      <c r="E13" s="40"/>
      <c r="F13" s="28"/>
      <c r="G13" s="28"/>
      <c r="H13" s="28"/>
      <c r="I13" s="6"/>
      <c r="J13" s="5"/>
      <c r="K13" s="5"/>
      <c r="L13" s="5"/>
      <c r="M13" s="7"/>
      <c r="N13" s="7"/>
      <c r="O13" s="7"/>
      <c r="P13" s="7"/>
      <c r="Q13" s="7"/>
      <c r="R13" s="7"/>
      <c r="S13" s="7"/>
      <c r="T13" s="7"/>
      <c r="U13" s="7"/>
      <c r="V13" s="7"/>
      <c r="W13" s="7"/>
      <c r="X13" s="7"/>
      <c r="Y13" s="7"/>
    </row>
    <row r="14" spans="1:25" s="8" customFormat="1" ht="14.1">
      <c r="A14" s="28"/>
      <c r="B14" s="40"/>
      <c r="C14" s="28"/>
      <c r="D14" s="28"/>
      <c r="E14" s="40"/>
      <c r="F14" s="28"/>
      <c r="G14" s="28"/>
      <c r="H14" s="28"/>
      <c r="I14" s="6"/>
      <c r="J14" s="5"/>
      <c r="K14" s="5"/>
      <c r="L14" s="5"/>
      <c r="M14" s="7"/>
      <c r="N14" s="7"/>
      <c r="O14" s="7"/>
      <c r="P14" s="7"/>
      <c r="Q14" s="7"/>
      <c r="R14" s="7"/>
      <c r="S14" s="7"/>
      <c r="T14" s="7"/>
      <c r="U14" s="7"/>
      <c r="V14" s="7"/>
      <c r="W14" s="7"/>
      <c r="X14" s="7"/>
      <c r="Y14" s="7"/>
    </row>
    <row r="15" spans="1:25" s="8" customFormat="1" ht="14.1">
      <c r="A15" s="28"/>
      <c r="B15" s="40"/>
      <c r="C15" s="28"/>
      <c r="D15" s="28"/>
      <c r="E15" s="40"/>
      <c r="F15" s="28"/>
      <c r="G15" s="28"/>
      <c r="H15" s="28"/>
      <c r="I15" s="6"/>
      <c r="J15" s="5"/>
      <c r="K15" s="5"/>
      <c r="L15" s="5"/>
      <c r="M15" s="7"/>
      <c r="N15" s="7"/>
      <c r="O15" s="7"/>
      <c r="P15" s="7"/>
      <c r="Q15" s="7"/>
      <c r="R15" s="7"/>
      <c r="S15" s="7"/>
      <c r="T15" s="7"/>
      <c r="U15" s="7"/>
      <c r="V15" s="7"/>
      <c r="W15" s="7"/>
      <c r="X15" s="7"/>
      <c r="Y15" s="7"/>
    </row>
    <row r="16" spans="1:25" s="20" customFormat="1" ht="30.95" customHeight="1">
      <c r="A16" s="189" t="s">
        <v>18</v>
      </c>
      <c r="B16" s="190"/>
      <c r="C16" s="189" t="s">
        <v>19</v>
      </c>
      <c r="D16" s="190"/>
      <c r="E16" s="190"/>
      <c r="F16" s="190"/>
      <c r="G16" s="196"/>
      <c r="H16" s="29"/>
      <c r="I16" s="19"/>
      <c r="J16" s="18"/>
      <c r="K16" s="18"/>
      <c r="L16" s="18"/>
    </row>
    <row r="17" spans="1:25" s="23" customFormat="1" ht="26.1" customHeight="1">
      <c r="A17" s="43" t="s">
        <v>20</v>
      </c>
      <c r="B17" s="44" t="s">
        <v>21</v>
      </c>
      <c r="C17" s="44" t="s">
        <v>22</v>
      </c>
      <c r="D17" s="44" t="s">
        <v>23</v>
      </c>
      <c r="E17" s="44" t="s">
        <v>24</v>
      </c>
      <c r="F17" s="44" t="s">
        <v>25</v>
      </c>
      <c r="G17" s="32" t="s">
        <v>3</v>
      </c>
      <c r="H17" s="28"/>
      <c r="I17" s="24"/>
      <c r="M17" s="25"/>
      <c r="N17" s="25"/>
      <c r="O17" s="25"/>
      <c r="P17" s="25"/>
      <c r="Q17" s="25"/>
      <c r="R17" s="25"/>
      <c r="S17" s="25"/>
      <c r="T17" s="25"/>
      <c r="U17" s="25"/>
      <c r="V17" s="25"/>
      <c r="W17" s="25"/>
      <c r="X17" s="25"/>
      <c r="Y17" s="25"/>
    </row>
    <row r="18" spans="1:25" ht="30.95" customHeight="1">
      <c r="A18" s="162" t="s">
        <v>26</v>
      </c>
      <c r="B18" s="194" t="s">
        <v>27</v>
      </c>
      <c r="C18" s="45" t="s">
        <v>28</v>
      </c>
      <c r="D18" s="46" t="s">
        <v>29</v>
      </c>
      <c r="E18" s="47">
        <v>1.14E-3</v>
      </c>
      <c r="F18" s="137"/>
      <c r="G18" s="48" t="s">
        <v>30</v>
      </c>
    </row>
    <row r="19" spans="1:25" ht="30.95" customHeight="1">
      <c r="A19" s="162"/>
      <c r="B19" s="192"/>
      <c r="C19" s="50" t="s">
        <v>31</v>
      </c>
      <c r="D19" s="51" t="s">
        <v>32</v>
      </c>
      <c r="E19" s="52">
        <v>0.16</v>
      </c>
      <c r="F19" s="132"/>
      <c r="G19" s="53" t="s">
        <v>33</v>
      </c>
    </row>
    <row r="20" spans="1:25" ht="30.95" customHeight="1">
      <c r="A20" s="162"/>
      <c r="B20" s="192"/>
      <c r="C20" s="50" t="s">
        <v>34</v>
      </c>
      <c r="D20" s="51" t="s">
        <v>35</v>
      </c>
      <c r="E20" s="52">
        <v>0.02</v>
      </c>
      <c r="F20" s="132"/>
      <c r="G20" s="53" t="s">
        <v>33</v>
      </c>
    </row>
    <row r="21" spans="1:25" ht="30.95" customHeight="1">
      <c r="A21" s="162"/>
      <c r="B21" s="195"/>
      <c r="C21" s="54" t="s">
        <v>36</v>
      </c>
      <c r="D21" s="55" t="s">
        <v>37</v>
      </c>
      <c r="E21" s="56">
        <v>2.53E-2</v>
      </c>
      <c r="F21" s="135"/>
      <c r="G21" s="57" t="s">
        <v>38</v>
      </c>
    </row>
    <row r="22" spans="1:25" s="8" customFormat="1" ht="26.25" customHeight="1">
      <c r="A22" s="161" t="s">
        <v>39</v>
      </c>
      <c r="B22" s="191" t="s">
        <v>40</v>
      </c>
      <c r="C22" s="58" t="s">
        <v>41</v>
      </c>
      <c r="D22" s="59" t="s">
        <v>42</v>
      </c>
      <c r="E22" s="60">
        <v>3.41E-7</v>
      </c>
      <c r="F22" s="164" t="s">
        <v>43</v>
      </c>
      <c r="G22" s="61" t="s">
        <v>44</v>
      </c>
      <c r="H22" s="28"/>
      <c r="I22" s="6"/>
      <c r="J22" s="5"/>
      <c r="K22" s="5"/>
      <c r="L22" s="5"/>
      <c r="M22" s="7"/>
      <c r="N22" s="7"/>
      <c r="O22" s="7"/>
      <c r="P22" s="7"/>
      <c r="Q22" s="7"/>
      <c r="R22" s="7"/>
      <c r="S22" s="7"/>
      <c r="T22" s="7"/>
      <c r="U22" s="7"/>
      <c r="V22" s="7"/>
      <c r="W22" s="7"/>
      <c r="X22" s="7"/>
      <c r="Y22" s="7"/>
    </row>
    <row r="23" spans="1:25" s="8" customFormat="1" ht="26.25" customHeight="1">
      <c r="A23" s="162"/>
      <c r="B23" s="192"/>
      <c r="C23" s="50" t="s">
        <v>45</v>
      </c>
      <c r="D23" s="51" t="s">
        <v>46</v>
      </c>
      <c r="E23" s="52">
        <v>1.4999999999999999E-8</v>
      </c>
      <c r="F23" s="165"/>
      <c r="G23" s="62" t="s">
        <v>44</v>
      </c>
      <c r="H23" s="28"/>
      <c r="I23" s="6"/>
      <c r="J23" s="5"/>
      <c r="K23" s="5"/>
      <c r="L23" s="5"/>
      <c r="M23" s="7"/>
      <c r="N23" s="7"/>
      <c r="O23" s="7"/>
      <c r="P23" s="7"/>
      <c r="Q23" s="7"/>
      <c r="R23" s="7"/>
      <c r="S23" s="7"/>
      <c r="T23" s="7"/>
      <c r="U23" s="7"/>
      <c r="V23" s="7"/>
      <c r="W23" s="7"/>
      <c r="X23" s="7"/>
      <c r="Y23" s="7"/>
    </row>
    <row r="24" spans="1:25" s="8" customFormat="1" ht="18.95" customHeight="1">
      <c r="A24" s="162"/>
      <c r="B24" s="192"/>
      <c r="C24" s="50" t="s">
        <v>47</v>
      </c>
      <c r="D24" s="51" t="s">
        <v>48</v>
      </c>
      <c r="E24" s="51">
        <v>55.2</v>
      </c>
      <c r="F24" s="164" t="s">
        <v>49</v>
      </c>
      <c r="G24" s="63" t="s">
        <v>50</v>
      </c>
      <c r="H24" s="28"/>
      <c r="I24" s="6"/>
      <c r="J24" s="5"/>
      <c r="K24" s="5"/>
      <c r="L24" s="5"/>
      <c r="M24" s="7"/>
      <c r="N24" s="7"/>
      <c r="O24" s="7"/>
      <c r="P24" s="7"/>
      <c r="Q24" s="7"/>
      <c r="R24" s="7"/>
      <c r="S24" s="7"/>
      <c r="T24" s="7"/>
      <c r="U24" s="7"/>
      <c r="V24" s="7"/>
      <c r="W24" s="7"/>
      <c r="X24" s="7"/>
      <c r="Y24" s="7"/>
    </row>
    <row r="25" spans="1:25" s="8" customFormat="1" ht="29.45" customHeight="1">
      <c r="A25" s="163"/>
      <c r="B25" s="193"/>
      <c r="C25" s="64" t="s">
        <v>51</v>
      </c>
      <c r="D25" s="65" t="s">
        <v>52</v>
      </c>
      <c r="E25" s="65">
        <v>3.79</v>
      </c>
      <c r="F25" s="166"/>
      <c r="G25" s="66" t="s">
        <v>50</v>
      </c>
      <c r="H25" s="28"/>
      <c r="I25" s="6"/>
      <c r="J25" s="5"/>
      <c r="K25" s="5"/>
      <c r="L25" s="5"/>
      <c r="M25" s="7"/>
      <c r="N25" s="7"/>
      <c r="O25" s="7"/>
      <c r="P25" s="7"/>
      <c r="Q25" s="7"/>
      <c r="R25" s="7"/>
      <c r="S25" s="7"/>
      <c r="T25" s="7"/>
      <c r="U25" s="7"/>
      <c r="V25" s="7"/>
      <c r="W25" s="7"/>
      <c r="X25" s="7"/>
      <c r="Y25" s="7"/>
    </row>
    <row r="26" spans="1:25" s="17" customFormat="1" ht="30" customHeight="1">
      <c r="A26" s="184" t="s">
        <v>53</v>
      </c>
      <c r="B26" s="173" t="s">
        <v>54</v>
      </c>
      <c r="C26" s="45" t="s">
        <v>55</v>
      </c>
      <c r="D26" s="67" t="s">
        <v>56</v>
      </c>
      <c r="E26" s="68">
        <f>0.00000043</f>
        <v>4.3000000000000001E-7</v>
      </c>
      <c r="F26" s="137"/>
      <c r="G26" s="48" t="s">
        <v>57</v>
      </c>
      <c r="H26" s="28"/>
      <c r="I26" s="15"/>
      <c r="J26" s="14"/>
      <c r="K26" s="14"/>
      <c r="L26" s="14"/>
      <c r="M26" s="16"/>
      <c r="N26" s="16"/>
      <c r="O26" s="16"/>
      <c r="P26" s="16"/>
      <c r="Q26" s="16"/>
      <c r="R26" s="16"/>
      <c r="S26" s="16"/>
      <c r="T26" s="16"/>
      <c r="U26" s="16"/>
      <c r="V26" s="16"/>
      <c r="W26" s="16"/>
      <c r="X26" s="16"/>
      <c r="Y26" s="16"/>
    </row>
    <row r="27" spans="1:25" s="8" customFormat="1" ht="48.95" customHeight="1">
      <c r="A27" s="184"/>
      <c r="B27" s="173"/>
      <c r="C27" s="54" t="s">
        <v>58</v>
      </c>
      <c r="D27" s="69" t="s">
        <v>59</v>
      </c>
      <c r="E27" s="70">
        <f>0.000000588</f>
        <v>5.8800000000000002E-7</v>
      </c>
      <c r="F27" s="135"/>
      <c r="G27" s="71" t="s">
        <v>57</v>
      </c>
      <c r="H27" s="28"/>
      <c r="I27" s="6"/>
      <c r="J27" s="5"/>
      <c r="K27" s="5"/>
      <c r="L27" s="5"/>
      <c r="M27" s="7"/>
      <c r="N27" s="7"/>
      <c r="O27" s="7"/>
      <c r="P27" s="7"/>
      <c r="Q27" s="7"/>
      <c r="R27" s="7"/>
      <c r="S27" s="7"/>
      <c r="T27" s="7"/>
      <c r="U27" s="7"/>
      <c r="V27" s="7"/>
      <c r="W27" s="7"/>
      <c r="X27" s="7"/>
      <c r="Y27" s="7"/>
    </row>
    <row r="28" spans="1:25" s="10" customFormat="1" ht="21.75" customHeight="1">
      <c r="A28" s="161" t="s">
        <v>60</v>
      </c>
      <c r="B28" s="167" t="s">
        <v>61</v>
      </c>
      <c r="C28" s="72" t="s">
        <v>62</v>
      </c>
      <c r="D28" s="59" t="s">
        <v>63</v>
      </c>
      <c r="E28" s="73">
        <v>1.6475000000000001E-5</v>
      </c>
      <c r="F28" s="181" t="s">
        <v>64</v>
      </c>
      <c r="G28" s="74" t="s">
        <v>65</v>
      </c>
      <c r="H28" s="40"/>
      <c r="I28" s="6"/>
      <c r="J28" s="6"/>
      <c r="K28" s="6"/>
      <c r="L28" s="6"/>
      <c r="M28" s="9"/>
      <c r="N28" s="9"/>
      <c r="O28" s="9"/>
      <c r="P28" s="9"/>
      <c r="Q28" s="9"/>
      <c r="R28" s="9"/>
      <c r="S28" s="9"/>
      <c r="T28" s="9"/>
      <c r="U28" s="9"/>
      <c r="V28" s="9"/>
      <c r="W28" s="9"/>
      <c r="X28" s="9"/>
      <c r="Y28" s="9"/>
    </row>
    <row r="29" spans="1:25" s="10" customFormat="1" ht="21.75" customHeight="1">
      <c r="A29" s="162"/>
      <c r="B29" s="168"/>
      <c r="C29" s="75" t="s">
        <v>66</v>
      </c>
      <c r="D29" s="51" t="s">
        <v>67</v>
      </c>
      <c r="E29" s="76">
        <v>2.1424999999999998E-6</v>
      </c>
      <c r="F29" s="182"/>
      <c r="G29" s="77" t="s">
        <v>65</v>
      </c>
      <c r="H29" s="40"/>
      <c r="I29" s="6"/>
      <c r="J29" s="6"/>
      <c r="K29" s="6"/>
      <c r="L29" s="6"/>
      <c r="M29" s="9"/>
      <c r="N29" s="9"/>
      <c r="O29" s="9"/>
      <c r="P29" s="9"/>
      <c r="Q29" s="9"/>
      <c r="R29" s="9"/>
      <c r="S29" s="9"/>
      <c r="T29" s="9"/>
      <c r="U29" s="9"/>
      <c r="V29" s="9"/>
      <c r="W29" s="9"/>
      <c r="X29" s="9"/>
      <c r="Y29" s="9"/>
    </row>
    <row r="30" spans="1:25" s="10" customFormat="1" ht="21.75" customHeight="1">
      <c r="A30" s="162"/>
      <c r="B30" s="168"/>
      <c r="C30" s="75" t="s">
        <v>68</v>
      </c>
      <c r="D30" s="51" t="s">
        <v>63</v>
      </c>
      <c r="E30" s="76">
        <v>1.1697260273972603E-4</v>
      </c>
      <c r="F30" s="182"/>
      <c r="G30" s="77" t="s">
        <v>65</v>
      </c>
      <c r="H30" s="40"/>
      <c r="I30" s="6"/>
      <c r="J30" s="6"/>
      <c r="K30" s="6"/>
      <c r="L30" s="6"/>
      <c r="M30" s="9"/>
      <c r="N30" s="9"/>
      <c r="O30" s="9"/>
      <c r="P30" s="9"/>
      <c r="Q30" s="9"/>
      <c r="R30" s="9"/>
      <c r="S30" s="9"/>
      <c r="T30" s="9"/>
      <c r="U30" s="9"/>
      <c r="V30" s="9"/>
      <c r="W30" s="9"/>
      <c r="X30" s="9"/>
      <c r="Y30" s="9"/>
    </row>
    <row r="31" spans="1:25" s="10" customFormat="1" ht="63" customHeight="1">
      <c r="A31" s="163"/>
      <c r="B31" s="169"/>
      <c r="C31" s="78" t="s">
        <v>69</v>
      </c>
      <c r="D31" s="65" t="s">
        <v>67</v>
      </c>
      <c r="E31" s="79">
        <v>8.6986301369863022E-6</v>
      </c>
      <c r="F31" s="183"/>
      <c r="G31" s="80" t="s">
        <v>65</v>
      </c>
      <c r="H31" s="40"/>
      <c r="I31" s="6"/>
      <c r="J31" s="6"/>
      <c r="K31" s="6"/>
      <c r="L31" s="6"/>
      <c r="M31" s="9"/>
      <c r="N31" s="9"/>
      <c r="O31" s="9"/>
      <c r="P31" s="9"/>
      <c r="Q31" s="9"/>
      <c r="R31" s="9"/>
      <c r="S31" s="9"/>
      <c r="T31" s="9"/>
      <c r="U31" s="9"/>
      <c r="V31" s="9"/>
      <c r="W31" s="9"/>
      <c r="X31" s="9"/>
      <c r="Y31" s="9"/>
    </row>
    <row r="32" spans="1:25" s="10" customFormat="1" ht="14.25" customHeight="1">
      <c r="A32" s="170" t="s">
        <v>70</v>
      </c>
      <c r="B32" s="173" t="s">
        <v>71</v>
      </c>
      <c r="C32" s="45" t="s">
        <v>72</v>
      </c>
      <c r="D32" s="46" t="s">
        <v>73</v>
      </c>
      <c r="E32" s="68">
        <v>1.3E-6</v>
      </c>
      <c r="F32" s="137"/>
      <c r="G32" s="63" t="s">
        <v>38</v>
      </c>
      <c r="H32" s="40"/>
      <c r="I32" s="6"/>
      <c r="J32" s="6"/>
      <c r="K32" s="6"/>
      <c r="L32" s="6"/>
      <c r="M32" s="9"/>
      <c r="N32" s="9"/>
      <c r="O32" s="9"/>
      <c r="P32" s="9"/>
      <c r="Q32" s="9"/>
      <c r="R32" s="9"/>
      <c r="S32" s="9"/>
      <c r="T32" s="9"/>
      <c r="U32" s="9"/>
      <c r="V32" s="9"/>
      <c r="W32" s="9"/>
      <c r="X32" s="9"/>
      <c r="Y32" s="9"/>
    </row>
    <row r="33" spans="1:25" s="10" customFormat="1" ht="14.25" customHeight="1">
      <c r="A33" s="171"/>
      <c r="B33" s="173"/>
      <c r="C33" s="50" t="s">
        <v>74</v>
      </c>
      <c r="D33" s="51" t="s">
        <v>73</v>
      </c>
      <c r="E33" s="76">
        <v>1.3999999999999999E-6</v>
      </c>
      <c r="F33" s="132"/>
      <c r="G33" s="77" t="s">
        <v>38</v>
      </c>
      <c r="H33" s="40"/>
      <c r="I33" s="6"/>
      <c r="J33" s="6"/>
      <c r="K33" s="6"/>
      <c r="L33" s="6"/>
      <c r="M33" s="9"/>
      <c r="N33" s="9"/>
      <c r="O33" s="9"/>
      <c r="P33" s="9"/>
      <c r="Q33" s="9"/>
      <c r="R33" s="9"/>
      <c r="S33" s="9"/>
      <c r="T33" s="9"/>
      <c r="U33" s="9"/>
      <c r="V33" s="9"/>
      <c r="W33" s="9"/>
      <c r="X33" s="9"/>
      <c r="Y33" s="9"/>
    </row>
    <row r="34" spans="1:25" s="10" customFormat="1" ht="14.25" customHeight="1">
      <c r="A34" s="171"/>
      <c r="B34" s="173"/>
      <c r="C34" s="50" t="s">
        <v>75</v>
      </c>
      <c r="D34" s="51" t="s">
        <v>73</v>
      </c>
      <c r="E34" s="76">
        <v>3.8000000000000002E-5</v>
      </c>
      <c r="F34" s="132"/>
      <c r="G34" s="77" t="s">
        <v>38</v>
      </c>
      <c r="H34" s="40"/>
      <c r="I34" s="6"/>
      <c r="J34" s="6"/>
      <c r="K34" s="6"/>
      <c r="L34" s="6"/>
      <c r="M34" s="9"/>
      <c r="N34" s="9"/>
      <c r="O34" s="9"/>
      <c r="P34" s="9"/>
      <c r="Q34" s="9"/>
      <c r="R34" s="9"/>
      <c r="S34" s="9"/>
      <c r="T34" s="9"/>
      <c r="U34" s="9"/>
      <c r="V34" s="9"/>
      <c r="W34" s="9"/>
      <c r="X34" s="9"/>
      <c r="Y34" s="9"/>
    </row>
    <row r="35" spans="1:25" s="10" customFormat="1" ht="14.25" customHeight="1">
      <c r="A35" s="171"/>
      <c r="B35" s="173"/>
      <c r="C35" s="50" t="s">
        <v>76</v>
      </c>
      <c r="D35" s="51" t="s">
        <v>73</v>
      </c>
      <c r="E35" s="76">
        <v>1.5400000000000002E-5</v>
      </c>
      <c r="F35" s="132"/>
      <c r="G35" s="81" t="s">
        <v>77</v>
      </c>
      <c r="H35" s="40"/>
      <c r="I35" s="6"/>
      <c r="J35" s="6"/>
      <c r="K35" s="6"/>
      <c r="L35" s="6"/>
      <c r="M35" s="9"/>
      <c r="N35" s="9"/>
      <c r="O35" s="9"/>
      <c r="P35" s="9"/>
      <c r="Q35" s="9"/>
      <c r="R35" s="9"/>
      <c r="S35" s="9"/>
      <c r="T35" s="9"/>
      <c r="U35" s="9"/>
      <c r="V35" s="9"/>
      <c r="W35" s="9"/>
      <c r="X35" s="9"/>
      <c r="Y35" s="9"/>
    </row>
    <row r="36" spans="1:25" s="10" customFormat="1" ht="14.25" customHeight="1">
      <c r="A36" s="171"/>
      <c r="B36" s="173"/>
      <c r="C36" s="50" t="s">
        <v>78</v>
      </c>
      <c r="D36" s="51" t="s">
        <v>79</v>
      </c>
      <c r="E36" s="76">
        <v>6.55E-6</v>
      </c>
      <c r="F36" s="132"/>
      <c r="G36" s="77" t="s">
        <v>38</v>
      </c>
      <c r="H36" s="40"/>
      <c r="I36" s="6"/>
      <c r="J36" s="6"/>
      <c r="K36" s="6"/>
      <c r="L36" s="6"/>
      <c r="M36" s="9"/>
      <c r="N36" s="9"/>
      <c r="O36" s="9"/>
      <c r="P36" s="9"/>
      <c r="Q36" s="9"/>
      <c r="R36" s="9"/>
      <c r="S36" s="9"/>
      <c r="T36" s="9"/>
      <c r="U36" s="9"/>
      <c r="V36" s="9"/>
      <c r="W36" s="9"/>
      <c r="X36" s="9"/>
      <c r="Y36" s="9"/>
    </row>
    <row r="37" spans="1:25" s="10" customFormat="1" ht="14.25" customHeight="1">
      <c r="A37" s="171"/>
      <c r="B37" s="173"/>
      <c r="C37" s="50" t="s">
        <v>80</v>
      </c>
      <c r="D37" s="51" t="s">
        <v>79</v>
      </c>
      <c r="E37" s="76">
        <v>2.5700000000000001E-5</v>
      </c>
      <c r="F37" s="132"/>
      <c r="G37" s="77" t="s">
        <v>38</v>
      </c>
      <c r="H37" s="40"/>
      <c r="I37" s="6"/>
      <c r="J37" s="6"/>
      <c r="K37" s="6"/>
      <c r="L37" s="6"/>
      <c r="M37" s="9"/>
      <c r="N37" s="9"/>
      <c r="O37" s="9"/>
      <c r="P37" s="9"/>
      <c r="Q37" s="9"/>
      <c r="R37" s="9"/>
      <c r="S37" s="9"/>
      <c r="T37" s="9"/>
      <c r="U37" s="9"/>
      <c r="V37" s="9"/>
      <c r="W37" s="9"/>
      <c r="X37" s="9"/>
      <c r="Y37" s="9"/>
    </row>
    <row r="38" spans="1:25" s="10" customFormat="1" ht="14.25" customHeight="1">
      <c r="A38" s="171"/>
      <c r="B38" s="173"/>
      <c r="C38" s="50" t="s">
        <v>81</v>
      </c>
      <c r="D38" s="51" t="s">
        <v>79</v>
      </c>
      <c r="E38" s="76">
        <v>8.6500000000000002E-6</v>
      </c>
      <c r="F38" s="132"/>
      <c r="G38" s="77" t="s">
        <v>38</v>
      </c>
      <c r="H38" s="40"/>
      <c r="I38" s="6"/>
      <c r="J38" s="6"/>
      <c r="K38" s="6"/>
      <c r="L38" s="6"/>
      <c r="M38" s="9"/>
      <c r="N38" s="9"/>
      <c r="O38" s="9"/>
      <c r="P38" s="9"/>
      <c r="Q38" s="9"/>
      <c r="R38" s="9"/>
      <c r="S38" s="9"/>
      <c r="T38" s="9"/>
      <c r="U38" s="9"/>
      <c r="V38" s="9"/>
      <c r="W38" s="9"/>
      <c r="X38" s="9"/>
      <c r="Y38" s="9"/>
    </row>
    <row r="39" spans="1:25" s="10" customFormat="1" ht="15" customHeight="1" thickBot="1">
      <c r="A39" s="172"/>
      <c r="B39" s="174"/>
      <c r="C39" s="64" t="s">
        <v>82</v>
      </c>
      <c r="D39" s="65" t="s">
        <v>79</v>
      </c>
      <c r="E39" s="79">
        <v>5.4500000000000003E-6</v>
      </c>
      <c r="F39" s="133"/>
      <c r="G39" s="82" t="s">
        <v>77</v>
      </c>
      <c r="H39" s="40"/>
      <c r="I39" s="6"/>
      <c r="J39" s="6"/>
      <c r="K39" s="6"/>
      <c r="L39" s="6"/>
      <c r="M39" s="9"/>
      <c r="N39" s="9"/>
      <c r="O39" s="9"/>
      <c r="P39" s="9"/>
      <c r="Q39" s="9"/>
      <c r="R39" s="9"/>
      <c r="S39" s="9"/>
      <c r="T39" s="9"/>
      <c r="U39" s="9"/>
      <c r="V39" s="9"/>
      <c r="W39" s="9"/>
      <c r="X39" s="9"/>
      <c r="Y39" s="9"/>
    </row>
    <row r="40" spans="1:25" s="10" customFormat="1" ht="14.1">
      <c r="A40" s="40"/>
      <c r="B40" s="40"/>
      <c r="C40" s="40"/>
      <c r="D40" s="40"/>
      <c r="E40" s="40"/>
      <c r="F40" s="40"/>
      <c r="G40" s="138" t="s">
        <v>83</v>
      </c>
      <c r="H40" s="40"/>
      <c r="I40" s="6"/>
      <c r="J40" s="6"/>
      <c r="K40" s="6"/>
      <c r="L40" s="6"/>
      <c r="M40" s="9"/>
      <c r="N40" s="9"/>
      <c r="O40" s="9"/>
      <c r="P40" s="9"/>
      <c r="Q40" s="9"/>
      <c r="R40" s="9"/>
      <c r="S40" s="9"/>
      <c r="T40" s="9"/>
      <c r="U40" s="9"/>
      <c r="V40" s="9"/>
      <c r="W40" s="9"/>
      <c r="X40" s="9"/>
      <c r="Y40" s="9"/>
    </row>
    <row r="41" spans="1:25" s="10" customFormat="1" ht="14.1">
      <c r="A41" s="40"/>
      <c r="B41" s="40"/>
      <c r="C41" s="40"/>
      <c r="D41" s="40"/>
      <c r="E41" s="40"/>
      <c r="F41" s="40"/>
      <c r="G41" s="40"/>
      <c r="H41" s="40"/>
      <c r="I41" s="6"/>
      <c r="J41" s="6"/>
      <c r="K41" s="6"/>
      <c r="L41" s="6"/>
      <c r="M41" s="9"/>
      <c r="N41" s="9"/>
      <c r="O41" s="9"/>
      <c r="P41" s="9"/>
      <c r="Q41" s="9"/>
      <c r="R41" s="9"/>
      <c r="S41" s="9"/>
      <c r="T41" s="9"/>
      <c r="U41" s="9"/>
      <c r="V41" s="9"/>
      <c r="W41" s="9"/>
      <c r="X41" s="9"/>
      <c r="Y41" s="9"/>
    </row>
    <row r="42" spans="1:25" ht="14.1">
      <c r="A42" s="26"/>
      <c r="B42" s="27"/>
      <c r="C42" s="26"/>
      <c r="D42" s="26"/>
      <c r="E42" s="27"/>
      <c r="F42" s="26"/>
      <c r="G42" s="26"/>
      <c r="H42" s="26"/>
      <c r="I42" s="3"/>
      <c r="J42" s="2"/>
      <c r="K42" s="2"/>
      <c r="L42" s="2"/>
      <c r="M42" s="4"/>
      <c r="N42" s="4"/>
      <c r="O42" s="4"/>
      <c r="P42" s="4"/>
      <c r="Q42" s="4"/>
      <c r="R42" s="4"/>
      <c r="S42" s="4"/>
      <c r="T42" s="4"/>
      <c r="U42" s="4"/>
      <c r="V42" s="4"/>
      <c r="W42" s="4"/>
      <c r="X42" s="4"/>
      <c r="Y42" s="4"/>
    </row>
    <row r="43" spans="1:25" ht="14.1">
      <c r="A43" s="26"/>
      <c r="B43" s="27"/>
      <c r="C43" s="26"/>
      <c r="D43" s="26"/>
      <c r="E43" s="27"/>
      <c r="F43" s="26"/>
      <c r="G43" s="26"/>
      <c r="H43" s="26"/>
      <c r="I43" s="3"/>
      <c r="J43" s="2"/>
      <c r="K43" s="2"/>
      <c r="L43" s="2"/>
      <c r="M43" s="4"/>
      <c r="N43" s="4"/>
      <c r="O43" s="4"/>
      <c r="P43" s="4"/>
      <c r="Q43" s="4"/>
      <c r="R43" s="4"/>
      <c r="S43" s="4"/>
      <c r="T43" s="4"/>
      <c r="U43" s="4"/>
      <c r="V43" s="4"/>
      <c r="W43" s="4"/>
      <c r="X43" s="4"/>
      <c r="Y43" s="4"/>
    </row>
    <row r="44" spans="1:25" ht="14.25" customHeight="1">
      <c r="A44" s="26"/>
      <c r="B44" s="27" t="s">
        <v>84</v>
      </c>
      <c r="C44" s="26"/>
      <c r="D44" s="26"/>
      <c r="E44" s="27"/>
      <c r="F44" s="26"/>
      <c r="G44" s="26"/>
      <c r="H44" s="26"/>
      <c r="I44" s="3"/>
      <c r="J44" s="2"/>
      <c r="K44" s="2"/>
      <c r="L44" s="2"/>
      <c r="M44" s="4"/>
      <c r="N44" s="4"/>
      <c r="O44" s="4"/>
      <c r="P44" s="4"/>
      <c r="Q44" s="4"/>
      <c r="R44" s="4"/>
      <c r="S44" s="4"/>
      <c r="T44" s="4"/>
      <c r="U44" s="4"/>
      <c r="V44" s="4"/>
      <c r="W44" s="4"/>
      <c r="X44" s="4"/>
      <c r="Y44" s="4"/>
    </row>
    <row r="45" spans="1:25" ht="12.75" customHeight="1">
      <c r="E45" s="84"/>
      <c r="I45" s="1"/>
    </row>
    <row r="46" spans="1:25" ht="14.1">
      <c r="E46" s="84"/>
      <c r="I46" s="1"/>
    </row>
    <row r="47" spans="1:25" ht="14.1">
      <c r="E47" s="84"/>
      <c r="I47" s="1"/>
    </row>
    <row r="48" spans="1:25" ht="14.1">
      <c r="E48" s="84"/>
      <c r="I48" s="1"/>
    </row>
    <row r="49" spans="5:9" ht="14.1">
      <c r="E49" s="84"/>
      <c r="I49" s="1"/>
    </row>
    <row r="50" spans="5:9" ht="14.1">
      <c r="E50" s="84"/>
      <c r="I50" s="1"/>
    </row>
    <row r="51" spans="5:9" ht="14.1">
      <c r="E51" s="84"/>
      <c r="I51" s="1"/>
    </row>
    <row r="52" spans="5:9" ht="14.1">
      <c r="E52" s="84"/>
      <c r="I52" s="1"/>
    </row>
    <row r="53" spans="5:9" ht="14.1">
      <c r="E53" s="84"/>
      <c r="I53" s="1"/>
    </row>
    <row r="54" spans="5:9" ht="14.1">
      <c r="E54" s="84"/>
      <c r="I54" s="1"/>
    </row>
    <row r="55" spans="5:9" ht="14.1">
      <c r="E55" s="84"/>
      <c r="I55" s="1"/>
    </row>
    <row r="56" spans="5:9" ht="14.1">
      <c r="E56" s="84"/>
      <c r="I56" s="1"/>
    </row>
    <row r="57" spans="5:9" ht="14.1">
      <c r="E57" s="84"/>
      <c r="I57" s="1"/>
    </row>
    <row r="58" spans="5:9" ht="14.1">
      <c r="E58" s="84"/>
      <c r="I58" s="1"/>
    </row>
    <row r="59" spans="5:9" ht="14.1">
      <c r="E59" s="84"/>
      <c r="I59" s="1"/>
    </row>
    <row r="60" spans="5:9" ht="14.1">
      <c r="E60" s="84"/>
      <c r="I60" s="1"/>
    </row>
    <row r="61" spans="5:9" ht="14.1">
      <c r="E61" s="84"/>
      <c r="I61" s="1"/>
    </row>
    <row r="62" spans="5:9" ht="14.1">
      <c r="E62" s="84"/>
      <c r="I62" s="1"/>
    </row>
    <row r="63" spans="5:9" ht="14.1">
      <c r="E63" s="84"/>
      <c r="I63" s="1"/>
    </row>
    <row r="64" spans="5:9" ht="14.1">
      <c r="E64" s="84"/>
      <c r="I64" s="1"/>
    </row>
    <row r="65" spans="5:9" ht="14.1">
      <c r="E65" s="84"/>
      <c r="I65" s="1"/>
    </row>
    <row r="66" spans="5:9" ht="14.1">
      <c r="E66" s="84"/>
      <c r="I66" s="1"/>
    </row>
    <row r="67" spans="5:9" ht="14.1">
      <c r="E67" s="84"/>
      <c r="I67" s="1"/>
    </row>
    <row r="68" spans="5:9" ht="14.1">
      <c r="E68" s="84"/>
      <c r="I68" s="1"/>
    </row>
    <row r="69" spans="5:9" ht="14.1">
      <c r="E69" s="84"/>
      <c r="I69" s="1"/>
    </row>
    <row r="70" spans="5:9" ht="14.1">
      <c r="E70" s="84"/>
      <c r="I70" s="1"/>
    </row>
    <row r="71" spans="5:9" ht="14.1">
      <c r="E71" s="84"/>
      <c r="I71" s="1"/>
    </row>
    <row r="72" spans="5:9" ht="14.1">
      <c r="E72" s="84"/>
      <c r="I72" s="1"/>
    </row>
    <row r="73" spans="5:9" ht="14.1">
      <c r="E73" s="84"/>
      <c r="I73" s="1"/>
    </row>
    <row r="74" spans="5:9" ht="14.1">
      <c r="E74" s="84"/>
      <c r="I74" s="1"/>
    </row>
    <row r="75" spans="5:9" ht="14.1">
      <c r="E75" s="84"/>
      <c r="I75" s="1"/>
    </row>
    <row r="76" spans="5:9" ht="14.1">
      <c r="E76" s="84"/>
      <c r="I76" s="1"/>
    </row>
    <row r="77" spans="5:9" ht="14.1">
      <c r="E77" s="84"/>
      <c r="I77" s="1"/>
    </row>
    <row r="78" spans="5:9" ht="14.1">
      <c r="E78" s="84"/>
      <c r="I78" s="1"/>
    </row>
    <row r="79" spans="5:9" ht="14.1">
      <c r="E79" s="84"/>
      <c r="I79" s="1"/>
    </row>
    <row r="80" spans="5:9" ht="14.1">
      <c r="E80" s="84"/>
      <c r="I80" s="1"/>
    </row>
    <row r="81" spans="5:9" ht="14.1">
      <c r="E81" s="84"/>
      <c r="I81" s="1"/>
    </row>
    <row r="82" spans="5:9" ht="14.1">
      <c r="E82" s="84"/>
      <c r="I82" s="1"/>
    </row>
    <row r="83" spans="5:9" ht="14.1">
      <c r="E83" s="84"/>
      <c r="I83" s="1"/>
    </row>
    <row r="84" spans="5:9" ht="14.1">
      <c r="E84" s="84"/>
      <c r="I84" s="1"/>
    </row>
    <row r="85" spans="5:9" ht="14.1">
      <c r="E85" s="84"/>
      <c r="I85" s="1"/>
    </row>
    <row r="86" spans="5:9" ht="14.1">
      <c r="E86" s="84"/>
      <c r="I86" s="1"/>
    </row>
    <row r="87" spans="5:9" ht="14.1">
      <c r="E87" s="84"/>
      <c r="I87" s="1"/>
    </row>
    <row r="88" spans="5:9" ht="14.1">
      <c r="E88" s="84"/>
      <c r="I88" s="1"/>
    </row>
    <row r="89" spans="5:9" ht="14.1">
      <c r="E89" s="84"/>
      <c r="I89" s="1"/>
    </row>
    <row r="90" spans="5:9" ht="14.1">
      <c r="E90" s="84"/>
      <c r="I90" s="1"/>
    </row>
    <row r="91" spans="5:9" ht="14.1">
      <c r="E91" s="84"/>
      <c r="I91" s="1"/>
    </row>
    <row r="92" spans="5:9" ht="14.1">
      <c r="E92" s="84"/>
      <c r="I92" s="1"/>
    </row>
    <row r="93" spans="5:9" ht="14.1">
      <c r="E93" s="84"/>
      <c r="I93" s="1"/>
    </row>
    <row r="94" spans="5:9" ht="14.1">
      <c r="E94" s="84"/>
      <c r="I94" s="1"/>
    </row>
    <row r="95" spans="5:9" ht="14.1">
      <c r="E95" s="84"/>
      <c r="I95" s="1"/>
    </row>
    <row r="96" spans="5:9" ht="14.1">
      <c r="E96" s="84"/>
      <c r="I96" s="1"/>
    </row>
    <row r="97" spans="5:9" ht="14.1">
      <c r="E97" s="84"/>
      <c r="I97" s="1"/>
    </row>
    <row r="98" spans="5:9" ht="14.1">
      <c r="E98" s="84"/>
      <c r="I98" s="1"/>
    </row>
    <row r="99" spans="5:9" ht="14.1">
      <c r="E99" s="84"/>
      <c r="I99" s="1"/>
    </row>
    <row r="100" spans="5:9" ht="14.1">
      <c r="E100" s="84"/>
      <c r="I100" s="1"/>
    </row>
    <row r="101" spans="5:9" ht="14.1">
      <c r="E101" s="84"/>
      <c r="I101" s="1"/>
    </row>
    <row r="102" spans="5:9" ht="14.1">
      <c r="E102" s="84"/>
      <c r="I102" s="1"/>
    </row>
    <row r="103" spans="5:9" ht="14.1">
      <c r="E103" s="84"/>
      <c r="I103" s="1"/>
    </row>
    <row r="104" spans="5:9" ht="14.1">
      <c r="E104" s="84"/>
      <c r="I104" s="1"/>
    </row>
    <row r="105" spans="5:9" ht="14.1">
      <c r="E105" s="84"/>
      <c r="I105" s="1"/>
    </row>
    <row r="106" spans="5:9" ht="14.1">
      <c r="E106" s="84"/>
      <c r="I106" s="1"/>
    </row>
    <row r="107" spans="5:9" ht="14.1">
      <c r="E107" s="84"/>
      <c r="I107" s="1"/>
    </row>
    <row r="108" spans="5:9" ht="14.1">
      <c r="E108" s="84"/>
      <c r="I108" s="1"/>
    </row>
    <row r="109" spans="5:9" ht="14.1">
      <c r="E109" s="84"/>
      <c r="I109" s="1"/>
    </row>
    <row r="110" spans="5:9" ht="14.1">
      <c r="E110" s="84"/>
      <c r="I110" s="1"/>
    </row>
    <row r="111" spans="5:9" ht="14.1">
      <c r="E111" s="84"/>
      <c r="I111" s="1"/>
    </row>
    <row r="112" spans="5:9" ht="14.1">
      <c r="E112" s="84"/>
      <c r="I112" s="1"/>
    </row>
    <row r="113" spans="5:9" ht="14.1">
      <c r="E113" s="84"/>
      <c r="I113" s="1"/>
    </row>
    <row r="114" spans="5:9" ht="14.1">
      <c r="E114" s="84"/>
      <c r="I114" s="1"/>
    </row>
    <row r="115" spans="5:9" ht="14.1">
      <c r="E115" s="84"/>
      <c r="I115" s="1"/>
    </row>
    <row r="116" spans="5:9" ht="14.1">
      <c r="E116" s="84"/>
      <c r="I116" s="1"/>
    </row>
    <row r="117" spans="5:9" ht="14.1">
      <c r="E117" s="84"/>
      <c r="I117" s="1"/>
    </row>
    <row r="118" spans="5:9" ht="14.1">
      <c r="E118" s="84"/>
      <c r="I118" s="1"/>
    </row>
    <row r="119" spans="5:9" ht="14.1">
      <c r="E119" s="84"/>
      <c r="I119" s="1"/>
    </row>
    <row r="120" spans="5:9" ht="14.1">
      <c r="E120" s="84"/>
      <c r="I120" s="1"/>
    </row>
    <row r="121" spans="5:9" ht="14.1">
      <c r="E121" s="84"/>
      <c r="I121" s="1"/>
    </row>
    <row r="122" spans="5:9" ht="14.1">
      <c r="E122" s="84"/>
      <c r="I122" s="1"/>
    </row>
    <row r="123" spans="5:9" ht="14.1">
      <c r="E123" s="84"/>
      <c r="I123" s="1"/>
    </row>
    <row r="124" spans="5:9" ht="14.1">
      <c r="E124" s="84"/>
      <c r="I124" s="1"/>
    </row>
    <row r="125" spans="5:9" ht="14.1">
      <c r="E125" s="84"/>
      <c r="I125" s="1"/>
    </row>
    <row r="126" spans="5:9" ht="14.1">
      <c r="E126" s="84"/>
      <c r="I126" s="1"/>
    </row>
    <row r="127" spans="5:9" ht="14.1">
      <c r="E127" s="84"/>
      <c r="I127" s="1"/>
    </row>
    <row r="128" spans="5:9" ht="14.1">
      <c r="E128" s="84"/>
      <c r="I128" s="1"/>
    </row>
    <row r="129" spans="5:9" ht="14.1">
      <c r="E129" s="84"/>
      <c r="I129" s="1"/>
    </row>
    <row r="130" spans="5:9" ht="14.1">
      <c r="E130" s="84"/>
      <c r="I130" s="1"/>
    </row>
    <row r="131" spans="5:9" ht="14.1">
      <c r="E131" s="84"/>
      <c r="I131" s="1"/>
    </row>
    <row r="132" spans="5:9" ht="14.1">
      <c r="E132" s="84"/>
      <c r="I132" s="1"/>
    </row>
    <row r="133" spans="5:9" ht="14.1">
      <c r="E133" s="84"/>
      <c r="I133" s="1"/>
    </row>
    <row r="134" spans="5:9" ht="14.1">
      <c r="E134" s="84"/>
      <c r="I134" s="1"/>
    </row>
    <row r="135" spans="5:9" ht="14.1">
      <c r="E135" s="84"/>
      <c r="I135" s="1"/>
    </row>
    <row r="136" spans="5:9" ht="14.1">
      <c r="E136" s="84"/>
      <c r="I136" s="1"/>
    </row>
    <row r="137" spans="5:9" ht="14.1">
      <c r="E137" s="84"/>
      <c r="I137" s="1"/>
    </row>
    <row r="138" spans="5:9" ht="14.1">
      <c r="E138" s="84"/>
      <c r="I138" s="1"/>
    </row>
    <row r="139" spans="5:9" ht="14.1">
      <c r="E139" s="84"/>
      <c r="I139" s="1"/>
    </row>
    <row r="140" spans="5:9" ht="14.1">
      <c r="E140" s="84"/>
      <c r="I140" s="1"/>
    </row>
    <row r="141" spans="5:9" ht="14.1">
      <c r="E141" s="84"/>
      <c r="I141" s="1"/>
    </row>
    <row r="142" spans="5:9" ht="14.1">
      <c r="E142" s="84"/>
      <c r="I142" s="1"/>
    </row>
    <row r="143" spans="5:9" ht="14.1">
      <c r="E143" s="84"/>
      <c r="I143" s="1"/>
    </row>
    <row r="144" spans="5:9" ht="14.1">
      <c r="E144" s="84"/>
      <c r="I144" s="1"/>
    </row>
    <row r="145" spans="5:9" ht="14.1">
      <c r="E145" s="84"/>
      <c r="I145" s="1"/>
    </row>
    <row r="146" spans="5:9" ht="14.1">
      <c r="E146" s="84"/>
      <c r="I146" s="1"/>
    </row>
    <row r="147" spans="5:9" ht="14.1">
      <c r="E147" s="84"/>
      <c r="I147" s="1"/>
    </row>
    <row r="148" spans="5:9" ht="14.1">
      <c r="E148" s="84"/>
      <c r="I148" s="1"/>
    </row>
    <row r="149" spans="5:9" ht="14.1">
      <c r="E149" s="84"/>
      <c r="I149" s="1"/>
    </row>
    <row r="150" spans="5:9" ht="14.1">
      <c r="E150" s="84"/>
      <c r="I150" s="1"/>
    </row>
    <row r="151" spans="5:9" ht="14.1">
      <c r="E151" s="84"/>
      <c r="I151" s="1"/>
    </row>
    <row r="152" spans="5:9" ht="14.1">
      <c r="E152" s="84"/>
      <c r="I152" s="1"/>
    </row>
    <row r="153" spans="5:9" ht="14.1">
      <c r="E153" s="84"/>
      <c r="I153" s="1"/>
    </row>
    <row r="154" spans="5:9" ht="14.1">
      <c r="E154" s="84"/>
      <c r="I154" s="1"/>
    </row>
    <row r="155" spans="5:9" ht="14.1">
      <c r="E155" s="84"/>
      <c r="I155" s="1"/>
    </row>
    <row r="156" spans="5:9" ht="14.1">
      <c r="E156" s="84"/>
      <c r="I156" s="1"/>
    </row>
    <row r="157" spans="5:9" ht="14.1">
      <c r="E157" s="84"/>
      <c r="I157" s="1"/>
    </row>
    <row r="158" spans="5:9" ht="14.1">
      <c r="E158" s="84"/>
      <c r="I158" s="1"/>
    </row>
    <row r="159" spans="5:9" ht="14.1">
      <c r="E159" s="84"/>
      <c r="I159" s="1"/>
    </row>
    <row r="160" spans="5:9" ht="14.1">
      <c r="E160" s="84"/>
      <c r="I160" s="1"/>
    </row>
    <row r="161" spans="5:9" ht="14.1">
      <c r="E161" s="84"/>
      <c r="I161" s="1"/>
    </row>
    <row r="162" spans="5:9" ht="14.1">
      <c r="E162" s="84"/>
      <c r="I162" s="1"/>
    </row>
    <row r="163" spans="5:9" ht="14.1">
      <c r="E163" s="84"/>
      <c r="I163" s="1"/>
    </row>
    <row r="164" spans="5:9" ht="14.1">
      <c r="E164" s="84"/>
      <c r="I164" s="1"/>
    </row>
    <row r="165" spans="5:9" ht="14.1">
      <c r="E165" s="84"/>
      <c r="I165" s="1"/>
    </row>
    <row r="166" spans="5:9" ht="14.1">
      <c r="E166" s="84"/>
      <c r="I166" s="1"/>
    </row>
    <row r="167" spans="5:9" ht="14.1">
      <c r="E167" s="84"/>
      <c r="I167" s="1"/>
    </row>
    <row r="168" spans="5:9" ht="14.1">
      <c r="E168" s="84"/>
      <c r="I168" s="1"/>
    </row>
    <row r="169" spans="5:9" ht="14.1">
      <c r="E169" s="84"/>
      <c r="I169" s="1"/>
    </row>
    <row r="170" spans="5:9" ht="14.1">
      <c r="E170" s="84"/>
      <c r="I170" s="1"/>
    </row>
    <row r="171" spans="5:9" ht="14.1">
      <c r="E171" s="84"/>
      <c r="I171" s="1"/>
    </row>
    <row r="172" spans="5:9" ht="14.1">
      <c r="E172" s="84"/>
      <c r="I172" s="1"/>
    </row>
    <row r="173" spans="5:9" ht="14.1">
      <c r="E173" s="84"/>
      <c r="I173" s="1"/>
    </row>
    <row r="174" spans="5:9" ht="14.1">
      <c r="E174" s="84"/>
      <c r="I174" s="1"/>
    </row>
    <row r="175" spans="5:9" ht="14.1">
      <c r="E175" s="84"/>
      <c r="I175" s="1"/>
    </row>
    <row r="176" spans="5:9" ht="14.1">
      <c r="E176" s="84"/>
      <c r="I176" s="1"/>
    </row>
    <row r="177" spans="5:9" ht="14.1">
      <c r="E177" s="84"/>
      <c r="I177" s="1"/>
    </row>
    <row r="178" spans="5:9" ht="14.1">
      <c r="E178" s="84"/>
      <c r="I178" s="1"/>
    </row>
    <row r="179" spans="5:9" ht="14.1">
      <c r="E179" s="84"/>
      <c r="I179" s="1"/>
    </row>
    <row r="180" spans="5:9" ht="14.1">
      <c r="E180" s="84"/>
      <c r="I180" s="1"/>
    </row>
    <row r="181" spans="5:9" ht="14.1">
      <c r="E181" s="84"/>
      <c r="I181" s="1"/>
    </row>
    <row r="182" spans="5:9" ht="14.1">
      <c r="E182" s="84"/>
      <c r="I182" s="1"/>
    </row>
    <row r="183" spans="5:9" ht="14.1">
      <c r="E183" s="84"/>
      <c r="I183" s="1"/>
    </row>
    <row r="184" spans="5:9" ht="14.1">
      <c r="E184" s="84"/>
      <c r="I184" s="1"/>
    </row>
    <row r="185" spans="5:9" ht="14.1">
      <c r="E185" s="84"/>
      <c r="I185" s="1"/>
    </row>
    <row r="186" spans="5:9" ht="14.1">
      <c r="E186" s="84"/>
      <c r="I186" s="1"/>
    </row>
    <row r="187" spans="5:9" ht="14.1">
      <c r="E187" s="84"/>
      <c r="I187" s="1"/>
    </row>
    <row r="188" spans="5:9" ht="14.1">
      <c r="E188" s="84"/>
      <c r="I188" s="1"/>
    </row>
    <row r="189" spans="5:9" ht="14.1">
      <c r="E189" s="84"/>
      <c r="I189" s="1"/>
    </row>
    <row r="190" spans="5:9" ht="14.1">
      <c r="E190" s="84"/>
      <c r="I190" s="1"/>
    </row>
    <row r="191" spans="5:9" ht="14.1">
      <c r="E191" s="84"/>
      <c r="I191" s="1"/>
    </row>
    <row r="192" spans="5:9" ht="14.1">
      <c r="E192" s="84"/>
      <c r="I192" s="1"/>
    </row>
    <row r="193" spans="5:9" ht="14.1">
      <c r="E193" s="84"/>
      <c r="I193" s="1"/>
    </row>
    <row r="194" spans="5:9" ht="14.1">
      <c r="E194" s="84"/>
      <c r="I194" s="1"/>
    </row>
    <row r="195" spans="5:9" ht="14.1">
      <c r="E195" s="84"/>
      <c r="I195" s="1"/>
    </row>
    <row r="196" spans="5:9" ht="14.1">
      <c r="E196" s="84"/>
      <c r="I196" s="1"/>
    </row>
    <row r="197" spans="5:9" ht="14.1">
      <c r="E197" s="84"/>
      <c r="I197" s="1"/>
    </row>
    <row r="198" spans="5:9" ht="14.1">
      <c r="E198" s="84"/>
      <c r="I198" s="1"/>
    </row>
    <row r="199" spans="5:9" ht="14.1">
      <c r="E199" s="84"/>
      <c r="I199" s="1"/>
    </row>
    <row r="200" spans="5:9" ht="14.1">
      <c r="E200" s="84"/>
      <c r="I200" s="1"/>
    </row>
    <row r="201" spans="5:9" ht="14.1">
      <c r="E201" s="84"/>
      <c r="I201" s="1"/>
    </row>
    <row r="202" spans="5:9" ht="14.1">
      <c r="E202" s="84"/>
      <c r="I202" s="1"/>
    </row>
    <row r="203" spans="5:9" ht="14.1">
      <c r="E203" s="84"/>
      <c r="I203" s="1"/>
    </row>
    <row r="204" spans="5:9" ht="14.1">
      <c r="E204" s="84"/>
      <c r="I204" s="1"/>
    </row>
    <row r="205" spans="5:9" ht="14.1">
      <c r="E205" s="84"/>
      <c r="I205" s="1"/>
    </row>
    <row r="206" spans="5:9" ht="14.1">
      <c r="E206" s="84"/>
      <c r="I206" s="1"/>
    </row>
    <row r="207" spans="5:9" ht="14.1">
      <c r="E207" s="84"/>
      <c r="I207" s="1"/>
    </row>
    <row r="208" spans="5:9" ht="14.1">
      <c r="E208" s="84"/>
      <c r="I208" s="1"/>
    </row>
    <row r="209" spans="5:9" ht="14.1">
      <c r="E209" s="84"/>
      <c r="I209" s="1"/>
    </row>
    <row r="210" spans="5:9" ht="14.1">
      <c r="E210" s="84"/>
      <c r="I210" s="1"/>
    </row>
    <row r="211" spans="5:9" ht="14.1">
      <c r="E211" s="84"/>
      <c r="I211" s="1"/>
    </row>
    <row r="212" spans="5:9" ht="14.1">
      <c r="E212" s="84"/>
      <c r="I212" s="1"/>
    </row>
    <row r="213" spans="5:9" ht="14.1">
      <c r="E213" s="84"/>
      <c r="I213" s="1"/>
    </row>
    <row r="214" spans="5:9" ht="14.1">
      <c r="E214" s="84"/>
      <c r="I214" s="1"/>
    </row>
    <row r="215" spans="5:9" ht="14.1">
      <c r="E215" s="84"/>
      <c r="I215" s="1"/>
    </row>
    <row r="216" spans="5:9" ht="14.1">
      <c r="E216" s="84"/>
      <c r="I216" s="1"/>
    </row>
    <row r="217" spans="5:9" ht="14.1">
      <c r="E217" s="84"/>
      <c r="I217" s="1"/>
    </row>
    <row r="218" spans="5:9" ht="14.1">
      <c r="E218" s="84"/>
      <c r="I218" s="1"/>
    </row>
    <row r="219" spans="5:9" ht="14.1">
      <c r="E219" s="84"/>
      <c r="I219" s="1"/>
    </row>
    <row r="220" spans="5:9" ht="14.1">
      <c r="E220" s="84"/>
      <c r="I220" s="1"/>
    </row>
    <row r="221" spans="5:9" ht="14.1">
      <c r="E221" s="84"/>
      <c r="I221" s="1"/>
    </row>
    <row r="222" spans="5:9" ht="14.1">
      <c r="E222" s="84"/>
      <c r="I222" s="1"/>
    </row>
    <row r="223" spans="5:9" ht="14.1">
      <c r="E223" s="84"/>
      <c r="I223" s="1"/>
    </row>
    <row r="224" spans="5:9" ht="14.1">
      <c r="E224" s="84"/>
      <c r="I224" s="1"/>
    </row>
    <row r="225" spans="5:9" ht="14.1">
      <c r="E225" s="84"/>
      <c r="I225" s="1"/>
    </row>
    <row r="226" spans="5:9" ht="14.1">
      <c r="E226" s="84"/>
      <c r="I226" s="1"/>
    </row>
    <row r="227" spans="5:9" ht="14.1">
      <c r="E227" s="84"/>
      <c r="I227" s="1"/>
    </row>
    <row r="228" spans="5:9" ht="14.1">
      <c r="E228" s="84"/>
      <c r="I228" s="1"/>
    </row>
    <row r="229" spans="5:9" ht="14.1">
      <c r="E229" s="84"/>
      <c r="I229" s="1"/>
    </row>
    <row r="230" spans="5:9" ht="14.1">
      <c r="E230" s="84"/>
      <c r="I230" s="1"/>
    </row>
    <row r="231" spans="5:9" ht="14.1">
      <c r="E231" s="84"/>
      <c r="I231" s="1"/>
    </row>
    <row r="232" spans="5:9" ht="14.1">
      <c r="E232" s="84"/>
      <c r="I232" s="1"/>
    </row>
    <row r="233" spans="5:9" ht="14.1">
      <c r="E233" s="84"/>
      <c r="I233" s="1"/>
    </row>
    <row r="234" spans="5:9" ht="14.1">
      <c r="E234" s="84"/>
      <c r="I234" s="1"/>
    </row>
    <row r="235" spans="5:9" ht="14.1">
      <c r="E235" s="84"/>
      <c r="I235" s="1"/>
    </row>
    <row r="236" spans="5:9" ht="14.1">
      <c r="E236" s="84"/>
      <c r="I236" s="1"/>
    </row>
    <row r="237" spans="5:9" ht="14.1">
      <c r="E237" s="84"/>
      <c r="I237" s="1"/>
    </row>
    <row r="238" spans="5:9" ht="14.1">
      <c r="E238" s="84"/>
      <c r="I238" s="1"/>
    </row>
    <row r="239" spans="5:9" ht="14.1">
      <c r="E239" s="84"/>
      <c r="I239" s="1"/>
    </row>
    <row r="240" spans="5:9" ht="14.1">
      <c r="E240" s="84"/>
      <c r="I240" s="1"/>
    </row>
    <row r="241" spans="5:9" ht="14.1">
      <c r="E241" s="84"/>
      <c r="I241" s="1"/>
    </row>
    <row r="242" spans="5:9" ht="14.1">
      <c r="E242" s="84"/>
      <c r="I242" s="1"/>
    </row>
    <row r="243" spans="5:9" ht="14.1">
      <c r="E243" s="84"/>
      <c r="I243" s="1"/>
    </row>
    <row r="244" spans="5:9" ht="14.1">
      <c r="E244" s="84"/>
      <c r="I244" s="1"/>
    </row>
    <row r="245" spans="5:9" ht="14.1">
      <c r="E245" s="84"/>
      <c r="I245" s="1"/>
    </row>
    <row r="246" spans="5:9" ht="14.1">
      <c r="E246" s="84"/>
      <c r="I246" s="1"/>
    </row>
    <row r="247" spans="5:9" ht="14.1">
      <c r="E247" s="84"/>
      <c r="I247" s="1"/>
    </row>
    <row r="248" spans="5:9" ht="14.1">
      <c r="E248" s="84"/>
      <c r="I248" s="1"/>
    </row>
    <row r="249" spans="5:9" ht="14.1">
      <c r="E249" s="84"/>
      <c r="I249" s="1"/>
    </row>
    <row r="250" spans="5:9" ht="14.1">
      <c r="E250" s="84"/>
      <c r="I250" s="1"/>
    </row>
    <row r="251" spans="5:9" ht="14.1">
      <c r="E251" s="84"/>
      <c r="I251" s="1"/>
    </row>
    <row r="252" spans="5:9" ht="14.1">
      <c r="E252" s="84"/>
      <c r="I252" s="1"/>
    </row>
    <row r="253" spans="5:9" ht="14.1">
      <c r="E253" s="84"/>
      <c r="I253" s="1"/>
    </row>
    <row r="254" spans="5:9" ht="14.1">
      <c r="E254" s="84"/>
      <c r="I254" s="1"/>
    </row>
    <row r="255" spans="5:9" ht="14.1">
      <c r="E255" s="84"/>
      <c r="I255" s="1"/>
    </row>
    <row r="256" spans="5:9" ht="14.1">
      <c r="E256" s="84"/>
      <c r="I256" s="1"/>
    </row>
    <row r="257" spans="5:9" ht="14.1">
      <c r="E257" s="84"/>
      <c r="I257" s="1"/>
    </row>
    <row r="258" spans="5:9" ht="14.1">
      <c r="E258" s="84"/>
      <c r="I258" s="1"/>
    </row>
    <row r="259" spans="5:9" ht="14.1">
      <c r="E259" s="84"/>
      <c r="I259" s="1"/>
    </row>
    <row r="260" spans="5:9" ht="14.1">
      <c r="E260" s="84"/>
      <c r="I260" s="1"/>
    </row>
    <row r="261" spans="5:9" ht="14.1">
      <c r="E261" s="84"/>
      <c r="I261" s="1"/>
    </row>
    <row r="262" spans="5:9" ht="14.1">
      <c r="E262" s="84"/>
      <c r="I262" s="1"/>
    </row>
    <row r="263" spans="5:9" ht="14.1">
      <c r="E263" s="84"/>
      <c r="I263" s="1"/>
    </row>
    <row r="264" spans="5:9" ht="14.1">
      <c r="E264" s="84"/>
      <c r="I264" s="1"/>
    </row>
    <row r="265" spans="5:9" ht="14.1">
      <c r="E265" s="84"/>
      <c r="I265" s="1"/>
    </row>
    <row r="266" spans="5:9" ht="14.1">
      <c r="E266" s="84"/>
      <c r="I266" s="1"/>
    </row>
    <row r="267" spans="5:9" ht="14.1">
      <c r="E267" s="84"/>
      <c r="I267" s="1"/>
    </row>
    <row r="268" spans="5:9" ht="14.1">
      <c r="E268" s="84"/>
      <c r="I268" s="1"/>
    </row>
    <row r="269" spans="5:9" ht="14.1">
      <c r="E269" s="84"/>
      <c r="I269" s="1"/>
    </row>
    <row r="270" spans="5:9" ht="14.1">
      <c r="E270" s="84"/>
      <c r="I270" s="1"/>
    </row>
    <row r="271" spans="5:9" ht="14.1">
      <c r="E271" s="84"/>
      <c r="I271" s="1"/>
    </row>
    <row r="272" spans="5:9" ht="14.1">
      <c r="E272" s="84"/>
      <c r="I272" s="1"/>
    </row>
    <row r="273" spans="5:9" ht="14.1">
      <c r="E273" s="84"/>
      <c r="I273" s="1"/>
    </row>
    <row r="274" spans="5:9" ht="14.1">
      <c r="E274" s="84"/>
      <c r="I274" s="1"/>
    </row>
    <row r="275" spans="5:9" ht="14.1">
      <c r="E275" s="84"/>
      <c r="I275" s="1"/>
    </row>
    <row r="276" spans="5:9" ht="14.1">
      <c r="E276" s="84"/>
      <c r="I276" s="1"/>
    </row>
    <row r="277" spans="5:9" ht="14.1">
      <c r="E277" s="84"/>
      <c r="I277" s="1"/>
    </row>
    <row r="278" spans="5:9" ht="14.1">
      <c r="E278" s="84"/>
      <c r="I278" s="1"/>
    </row>
    <row r="279" spans="5:9" ht="14.1">
      <c r="E279" s="84"/>
      <c r="I279" s="1"/>
    </row>
    <row r="280" spans="5:9" ht="14.1">
      <c r="E280" s="84"/>
      <c r="I280" s="1"/>
    </row>
    <row r="281" spans="5:9" ht="14.1">
      <c r="E281" s="84"/>
      <c r="I281" s="1"/>
    </row>
    <row r="282" spans="5:9" ht="14.1">
      <c r="E282" s="84"/>
      <c r="I282" s="1"/>
    </row>
    <row r="283" spans="5:9" ht="14.1">
      <c r="E283" s="84"/>
      <c r="I283" s="1"/>
    </row>
    <row r="284" spans="5:9" ht="14.1">
      <c r="E284" s="84"/>
      <c r="I284" s="1"/>
    </row>
    <row r="285" spans="5:9" ht="14.1">
      <c r="E285" s="84"/>
      <c r="I285" s="1"/>
    </row>
    <row r="286" spans="5:9" ht="14.1">
      <c r="E286" s="84"/>
      <c r="I286" s="1"/>
    </row>
    <row r="287" spans="5:9" ht="14.1">
      <c r="E287" s="84"/>
      <c r="I287" s="1"/>
    </row>
    <row r="288" spans="5:9" ht="14.1">
      <c r="E288" s="84"/>
      <c r="I288" s="1"/>
    </row>
    <row r="289" spans="5:9" ht="14.1">
      <c r="E289" s="84"/>
      <c r="I289" s="1"/>
    </row>
    <row r="290" spans="5:9" ht="14.1">
      <c r="E290" s="84"/>
      <c r="I290" s="1"/>
    </row>
    <row r="291" spans="5:9" ht="14.1">
      <c r="E291" s="84"/>
      <c r="I291" s="1"/>
    </row>
    <row r="292" spans="5:9" ht="14.1">
      <c r="E292" s="84"/>
      <c r="I292" s="1"/>
    </row>
    <row r="293" spans="5:9" ht="14.1">
      <c r="E293" s="84"/>
      <c r="I293" s="1"/>
    </row>
    <row r="294" spans="5:9" ht="14.1">
      <c r="E294" s="84"/>
      <c r="I294" s="1"/>
    </row>
    <row r="295" spans="5:9" ht="14.1">
      <c r="E295" s="84"/>
      <c r="I295" s="1"/>
    </row>
    <row r="296" spans="5:9" ht="14.1">
      <c r="E296" s="84"/>
      <c r="I296" s="1"/>
    </row>
    <row r="297" spans="5:9" ht="14.1">
      <c r="E297" s="84"/>
      <c r="I297" s="1"/>
    </row>
    <row r="298" spans="5:9" ht="14.1">
      <c r="E298" s="84"/>
      <c r="I298" s="1"/>
    </row>
    <row r="299" spans="5:9" ht="14.1">
      <c r="E299" s="84"/>
      <c r="I299" s="1"/>
    </row>
    <row r="300" spans="5:9" ht="14.1">
      <c r="E300" s="84"/>
      <c r="I300" s="1"/>
    </row>
    <row r="301" spans="5:9" ht="14.1">
      <c r="E301" s="84"/>
      <c r="I301" s="1"/>
    </row>
    <row r="302" spans="5:9" ht="14.1">
      <c r="E302" s="84"/>
      <c r="I302" s="1"/>
    </row>
    <row r="303" spans="5:9" ht="14.1">
      <c r="E303" s="84"/>
      <c r="I303" s="1"/>
    </row>
    <row r="304" spans="5:9" ht="14.1">
      <c r="E304" s="84"/>
      <c r="I304" s="1"/>
    </row>
    <row r="305" spans="5:9" ht="14.1">
      <c r="E305" s="84"/>
      <c r="I305" s="1"/>
    </row>
    <row r="306" spans="5:9" ht="14.1">
      <c r="E306" s="84"/>
      <c r="I306" s="1"/>
    </row>
    <row r="307" spans="5:9" ht="14.1">
      <c r="E307" s="84"/>
      <c r="I307" s="1"/>
    </row>
    <row r="308" spans="5:9" ht="14.1">
      <c r="E308" s="84"/>
      <c r="I308" s="1"/>
    </row>
    <row r="309" spans="5:9" ht="14.1">
      <c r="E309" s="84"/>
      <c r="I309" s="1"/>
    </row>
    <row r="310" spans="5:9" ht="14.1">
      <c r="E310" s="84"/>
      <c r="I310" s="1"/>
    </row>
    <row r="311" spans="5:9" ht="14.1">
      <c r="E311" s="84"/>
      <c r="I311" s="1"/>
    </row>
    <row r="312" spans="5:9" ht="14.1">
      <c r="E312" s="84"/>
      <c r="I312" s="1"/>
    </row>
    <row r="313" spans="5:9" ht="14.1">
      <c r="E313" s="84"/>
      <c r="I313" s="1"/>
    </row>
    <row r="314" spans="5:9" ht="14.1">
      <c r="E314" s="84"/>
      <c r="I314" s="1"/>
    </row>
    <row r="315" spans="5:9" ht="14.1">
      <c r="E315" s="84"/>
      <c r="I315" s="1"/>
    </row>
    <row r="316" spans="5:9" ht="14.1">
      <c r="E316" s="84"/>
      <c r="I316" s="1"/>
    </row>
    <row r="317" spans="5:9" ht="14.1">
      <c r="E317" s="84"/>
      <c r="I317" s="1"/>
    </row>
    <row r="318" spans="5:9" ht="14.1">
      <c r="E318" s="84"/>
      <c r="I318" s="1"/>
    </row>
    <row r="319" spans="5:9" ht="14.1">
      <c r="E319" s="84"/>
      <c r="I319" s="1"/>
    </row>
    <row r="320" spans="5:9" ht="14.1">
      <c r="E320" s="84"/>
      <c r="I320" s="1"/>
    </row>
    <row r="321" spans="5:9" ht="14.1">
      <c r="E321" s="84"/>
      <c r="I321" s="1"/>
    </row>
    <row r="322" spans="5:9" ht="14.1">
      <c r="E322" s="84"/>
      <c r="I322" s="1"/>
    </row>
    <row r="323" spans="5:9" ht="14.1">
      <c r="E323" s="84"/>
      <c r="I323" s="1"/>
    </row>
    <row r="324" spans="5:9" ht="14.1">
      <c r="E324" s="84"/>
      <c r="I324" s="1"/>
    </row>
    <row r="325" spans="5:9" ht="14.1">
      <c r="E325" s="84"/>
      <c r="I325" s="1"/>
    </row>
    <row r="326" spans="5:9" ht="14.1">
      <c r="E326" s="84"/>
      <c r="I326" s="1"/>
    </row>
    <row r="327" spans="5:9" ht="14.1">
      <c r="E327" s="84"/>
      <c r="I327" s="1"/>
    </row>
    <row r="328" spans="5:9" ht="14.1">
      <c r="E328" s="84"/>
      <c r="I328" s="1"/>
    </row>
    <row r="329" spans="5:9" ht="14.1">
      <c r="E329" s="84"/>
      <c r="I329" s="1"/>
    </row>
    <row r="330" spans="5:9" ht="14.1">
      <c r="E330" s="84"/>
      <c r="I330" s="1"/>
    </row>
    <row r="331" spans="5:9" ht="14.1">
      <c r="E331" s="84"/>
      <c r="I331" s="1"/>
    </row>
    <row r="332" spans="5:9" ht="14.1">
      <c r="E332" s="84"/>
      <c r="I332" s="1"/>
    </row>
    <row r="333" spans="5:9" ht="14.1">
      <c r="E333" s="84"/>
      <c r="I333" s="1"/>
    </row>
    <row r="334" spans="5:9" ht="14.1">
      <c r="E334" s="84"/>
      <c r="I334" s="1"/>
    </row>
    <row r="335" spans="5:9" ht="14.1">
      <c r="E335" s="84"/>
      <c r="I335" s="1"/>
    </row>
    <row r="336" spans="5:9" ht="14.1">
      <c r="E336" s="84"/>
      <c r="I336" s="1"/>
    </row>
    <row r="337" spans="5:9" ht="14.1">
      <c r="E337" s="84"/>
      <c r="I337" s="1"/>
    </row>
    <row r="338" spans="5:9" ht="14.1">
      <c r="E338" s="84"/>
      <c r="I338" s="1"/>
    </row>
    <row r="339" spans="5:9" ht="14.1">
      <c r="E339" s="84"/>
      <c r="I339" s="1"/>
    </row>
    <row r="340" spans="5:9" ht="14.1">
      <c r="E340" s="84"/>
      <c r="I340" s="1"/>
    </row>
    <row r="341" spans="5:9" ht="14.1">
      <c r="E341" s="84"/>
      <c r="I341" s="1"/>
    </row>
    <row r="342" spans="5:9" ht="14.1">
      <c r="E342" s="84"/>
      <c r="I342" s="1"/>
    </row>
    <row r="343" spans="5:9" ht="14.1">
      <c r="E343" s="84"/>
      <c r="I343" s="1"/>
    </row>
    <row r="344" spans="5:9" ht="14.1">
      <c r="E344" s="84"/>
      <c r="I344" s="1"/>
    </row>
    <row r="345" spans="5:9" ht="14.1">
      <c r="E345" s="84"/>
      <c r="I345" s="1"/>
    </row>
    <row r="346" spans="5:9" ht="14.1">
      <c r="E346" s="84"/>
      <c r="I346" s="1"/>
    </row>
    <row r="347" spans="5:9" ht="14.1">
      <c r="E347" s="84"/>
      <c r="I347" s="1"/>
    </row>
    <row r="348" spans="5:9" ht="14.1">
      <c r="E348" s="84"/>
      <c r="I348" s="1"/>
    </row>
    <row r="349" spans="5:9" ht="14.1">
      <c r="E349" s="84"/>
      <c r="I349" s="1"/>
    </row>
    <row r="350" spans="5:9" ht="14.1">
      <c r="E350" s="84"/>
      <c r="I350" s="1"/>
    </row>
    <row r="351" spans="5:9" ht="14.1">
      <c r="E351" s="84"/>
      <c r="I351" s="1"/>
    </row>
    <row r="352" spans="5:9" ht="14.1">
      <c r="E352" s="84"/>
      <c r="I352" s="1"/>
    </row>
    <row r="353" spans="5:9" ht="14.1">
      <c r="E353" s="84"/>
      <c r="I353" s="1"/>
    </row>
    <row r="354" spans="5:9" ht="14.1">
      <c r="E354" s="84"/>
      <c r="I354" s="1"/>
    </row>
    <row r="355" spans="5:9" ht="14.1">
      <c r="E355" s="84"/>
      <c r="I355" s="1"/>
    </row>
    <row r="356" spans="5:9" ht="14.1">
      <c r="E356" s="84"/>
      <c r="I356" s="1"/>
    </row>
    <row r="357" spans="5:9" ht="14.1">
      <c r="E357" s="84"/>
      <c r="I357" s="1"/>
    </row>
    <row r="358" spans="5:9" ht="14.1">
      <c r="E358" s="84"/>
      <c r="I358" s="1"/>
    </row>
    <row r="359" spans="5:9" ht="14.1">
      <c r="E359" s="84"/>
      <c r="I359" s="1"/>
    </row>
    <row r="360" spans="5:9" ht="14.1">
      <c r="E360" s="84"/>
      <c r="I360" s="1"/>
    </row>
    <row r="361" spans="5:9" ht="14.1">
      <c r="E361" s="84"/>
      <c r="I361" s="1"/>
    </row>
    <row r="362" spans="5:9" ht="14.1">
      <c r="E362" s="84"/>
      <c r="I362" s="1"/>
    </row>
    <row r="363" spans="5:9" ht="14.1">
      <c r="E363" s="84"/>
      <c r="I363" s="1"/>
    </row>
    <row r="364" spans="5:9" ht="14.1">
      <c r="E364" s="84"/>
      <c r="I364" s="1"/>
    </row>
    <row r="365" spans="5:9" ht="14.1">
      <c r="E365" s="84"/>
      <c r="I365" s="1"/>
    </row>
    <row r="366" spans="5:9" ht="14.1">
      <c r="E366" s="84"/>
      <c r="I366" s="1"/>
    </row>
    <row r="367" spans="5:9" ht="14.1">
      <c r="E367" s="84"/>
      <c r="I367" s="1"/>
    </row>
    <row r="368" spans="5:9" ht="14.1">
      <c r="E368" s="84"/>
      <c r="I368" s="1"/>
    </row>
    <row r="369" spans="5:9" ht="14.1">
      <c r="E369" s="84"/>
      <c r="I369" s="1"/>
    </row>
    <row r="370" spans="5:9" ht="14.1">
      <c r="E370" s="84"/>
      <c r="I370" s="1"/>
    </row>
    <row r="371" spans="5:9" ht="14.1">
      <c r="E371" s="84"/>
      <c r="I371" s="1"/>
    </row>
    <row r="372" spans="5:9" ht="14.1">
      <c r="E372" s="84"/>
      <c r="I372" s="1"/>
    </row>
    <row r="373" spans="5:9" ht="14.1">
      <c r="E373" s="84"/>
      <c r="I373" s="1"/>
    </row>
    <row r="374" spans="5:9" ht="14.1">
      <c r="E374" s="84"/>
      <c r="I374" s="1"/>
    </row>
    <row r="375" spans="5:9" ht="14.1">
      <c r="E375" s="84"/>
      <c r="I375" s="1"/>
    </row>
    <row r="376" spans="5:9" ht="14.1">
      <c r="E376" s="84"/>
      <c r="I376" s="1"/>
    </row>
    <row r="377" spans="5:9" ht="14.1">
      <c r="E377" s="84"/>
      <c r="I377" s="1"/>
    </row>
    <row r="378" spans="5:9" ht="14.1">
      <c r="E378" s="84"/>
      <c r="I378" s="1"/>
    </row>
    <row r="379" spans="5:9" ht="14.1">
      <c r="E379" s="84"/>
      <c r="I379" s="1"/>
    </row>
    <row r="380" spans="5:9" ht="14.1">
      <c r="E380" s="84"/>
      <c r="I380" s="1"/>
    </row>
    <row r="381" spans="5:9" ht="14.1">
      <c r="E381" s="84"/>
      <c r="I381" s="1"/>
    </row>
    <row r="382" spans="5:9" ht="14.1">
      <c r="E382" s="84"/>
      <c r="I382" s="1"/>
    </row>
    <row r="383" spans="5:9" ht="14.1">
      <c r="E383" s="84"/>
      <c r="I383" s="1"/>
    </row>
    <row r="384" spans="5:9" ht="14.1">
      <c r="E384" s="84"/>
      <c r="I384" s="1"/>
    </row>
    <row r="385" spans="5:9" ht="14.1">
      <c r="E385" s="84"/>
      <c r="I385" s="1"/>
    </row>
    <row r="386" spans="5:9" ht="14.1">
      <c r="E386" s="84"/>
      <c r="I386" s="1"/>
    </row>
    <row r="387" spans="5:9" ht="14.1">
      <c r="E387" s="84"/>
      <c r="I387" s="1"/>
    </row>
    <row r="388" spans="5:9" ht="14.1">
      <c r="E388" s="84"/>
      <c r="I388" s="1"/>
    </row>
    <row r="389" spans="5:9" ht="14.1">
      <c r="E389" s="84"/>
      <c r="I389" s="1"/>
    </row>
    <row r="390" spans="5:9" ht="14.1">
      <c r="E390" s="84"/>
      <c r="I390" s="1"/>
    </row>
    <row r="391" spans="5:9" ht="14.1">
      <c r="E391" s="84"/>
      <c r="I391" s="1"/>
    </row>
    <row r="392" spans="5:9" ht="14.1">
      <c r="E392" s="84"/>
      <c r="I392" s="1"/>
    </row>
    <row r="393" spans="5:9" ht="14.1">
      <c r="E393" s="84"/>
      <c r="I393" s="1"/>
    </row>
    <row r="394" spans="5:9" ht="14.1">
      <c r="E394" s="84"/>
      <c r="I394" s="1"/>
    </row>
    <row r="395" spans="5:9" ht="14.1">
      <c r="E395" s="84"/>
      <c r="I395" s="1"/>
    </row>
    <row r="396" spans="5:9" ht="14.1">
      <c r="E396" s="84"/>
      <c r="I396" s="1"/>
    </row>
    <row r="397" spans="5:9" ht="14.1">
      <c r="E397" s="84"/>
      <c r="I397" s="1"/>
    </row>
    <row r="398" spans="5:9" ht="14.1">
      <c r="E398" s="84"/>
      <c r="I398" s="1"/>
    </row>
    <row r="399" spans="5:9" ht="14.1">
      <c r="E399" s="84"/>
      <c r="I399" s="1"/>
    </row>
    <row r="400" spans="5:9" ht="14.1">
      <c r="E400" s="84"/>
      <c r="I400" s="1"/>
    </row>
    <row r="401" spans="5:9" ht="14.1">
      <c r="E401" s="84"/>
      <c r="I401" s="1"/>
    </row>
    <row r="402" spans="5:9" ht="14.1">
      <c r="E402" s="84"/>
      <c r="I402" s="1"/>
    </row>
    <row r="403" spans="5:9" ht="14.1">
      <c r="E403" s="84"/>
      <c r="I403" s="1"/>
    </row>
    <row r="404" spans="5:9" ht="14.1">
      <c r="E404" s="84"/>
      <c r="I404" s="1"/>
    </row>
    <row r="405" spans="5:9" ht="14.1">
      <c r="E405" s="84"/>
      <c r="I405" s="1"/>
    </row>
    <row r="406" spans="5:9" ht="14.1">
      <c r="E406" s="84"/>
      <c r="I406" s="1"/>
    </row>
    <row r="407" spans="5:9" ht="14.1">
      <c r="E407" s="84"/>
      <c r="I407" s="1"/>
    </row>
    <row r="408" spans="5:9" ht="14.1">
      <c r="E408" s="84"/>
      <c r="I408" s="1"/>
    </row>
    <row r="409" spans="5:9" ht="14.1">
      <c r="E409" s="84"/>
      <c r="I409" s="1"/>
    </row>
    <row r="410" spans="5:9" ht="14.1">
      <c r="E410" s="84"/>
      <c r="I410" s="1"/>
    </row>
    <row r="411" spans="5:9" ht="14.1">
      <c r="E411" s="84"/>
      <c r="I411" s="1"/>
    </row>
    <row r="412" spans="5:9" ht="14.1">
      <c r="E412" s="84"/>
      <c r="I412" s="1"/>
    </row>
    <row r="413" spans="5:9" ht="14.1">
      <c r="E413" s="84"/>
      <c r="I413" s="1"/>
    </row>
    <row r="414" spans="5:9" ht="14.1">
      <c r="E414" s="84"/>
      <c r="I414" s="1"/>
    </row>
    <row r="415" spans="5:9" ht="14.1">
      <c r="E415" s="84"/>
      <c r="I415" s="1"/>
    </row>
    <row r="416" spans="5:9" ht="14.1">
      <c r="E416" s="84"/>
      <c r="I416" s="1"/>
    </row>
    <row r="417" spans="5:9" ht="14.1">
      <c r="E417" s="84"/>
      <c r="I417" s="1"/>
    </row>
    <row r="418" spans="5:9" ht="14.1">
      <c r="E418" s="84"/>
      <c r="I418" s="1"/>
    </row>
    <row r="419" spans="5:9" ht="14.1">
      <c r="E419" s="84"/>
      <c r="I419" s="1"/>
    </row>
    <row r="420" spans="5:9" ht="14.1">
      <c r="E420" s="84"/>
      <c r="I420" s="1"/>
    </row>
    <row r="421" spans="5:9" ht="14.1">
      <c r="E421" s="84"/>
      <c r="I421" s="1"/>
    </row>
    <row r="422" spans="5:9" ht="14.1">
      <c r="E422" s="84"/>
      <c r="I422" s="1"/>
    </row>
    <row r="423" spans="5:9" ht="14.1">
      <c r="E423" s="84"/>
      <c r="I423" s="1"/>
    </row>
    <row r="424" spans="5:9" ht="14.1">
      <c r="E424" s="84"/>
      <c r="I424" s="1"/>
    </row>
    <row r="425" spans="5:9" ht="14.1">
      <c r="E425" s="84"/>
      <c r="I425" s="1"/>
    </row>
    <row r="426" spans="5:9" ht="14.1">
      <c r="E426" s="84"/>
      <c r="I426" s="1"/>
    </row>
    <row r="427" spans="5:9" ht="14.1">
      <c r="E427" s="84"/>
      <c r="I427" s="1"/>
    </row>
    <row r="428" spans="5:9" ht="14.1">
      <c r="E428" s="84"/>
      <c r="I428" s="1"/>
    </row>
    <row r="429" spans="5:9" ht="14.1">
      <c r="E429" s="84"/>
      <c r="I429" s="1"/>
    </row>
    <row r="430" spans="5:9" ht="14.1">
      <c r="E430" s="84"/>
      <c r="I430" s="1"/>
    </row>
    <row r="431" spans="5:9" ht="14.1">
      <c r="E431" s="84"/>
      <c r="I431" s="1"/>
    </row>
    <row r="432" spans="5:9" ht="14.1">
      <c r="E432" s="84"/>
      <c r="I432" s="1"/>
    </row>
    <row r="433" spans="5:9" ht="14.1">
      <c r="E433" s="84"/>
      <c r="I433" s="1"/>
    </row>
    <row r="434" spans="5:9" ht="14.1">
      <c r="E434" s="84"/>
      <c r="I434" s="1"/>
    </row>
    <row r="435" spans="5:9" ht="14.1">
      <c r="E435" s="84"/>
      <c r="I435" s="1"/>
    </row>
    <row r="436" spans="5:9" ht="14.1">
      <c r="E436" s="84"/>
      <c r="I436" s="1"/>
    </row>
    <row r="437" spans="5:9" ht="14.1">
      <c r="E437" s="84"/>
      <c r="I437" s="1"/>
    </row>
    <row r="438" spans="5:9" ht="14.1">
      <c r="E438" s="84"/>
      <c r="I438" s="1"/>
    </row>
    <row r="439" spans="5:9" ht="14.1">
      <c r="E439" s="84"/>
      <c r="I439" s="1"/>
    </row>
    <row r="440" spans="5:9" ht="14.1">
      <c r="E440" s="84"/>
      <c r="I440" s="1"/>
    </row>
    <row r="441" spans="5:9" ht="14.1">
      <c r="E441" s="84"/>
      <c r="I441" s="1"/>
    </row>
    <row r="442" spans="5:9" ht="14.1">
      <c r="E442" s="84"/>
      <c r="I442" s="1"/>
    </row>
    <row r="443" spans="5:9" ht="14.1">
      <c r="E443" s="84"/>
      <c r="I443" s="1"/>
    </row>
    <row r="444" spans="5:9" ht="14.1">
      <c r="E444" s="84"/>
      <c r="I444" s="1"/>
    </row>
    <row r="445" spans="5:9" ht="14.1">
      <c r="E445" s="84"/>
      <c r="I445" s="1"/>
    </row>
    <row r="446" spans="5:9" ht="14.1">
      <c r="E446" s="84"/>
      <c r="I446" s="1"/>
    </row>
    <row r="447" spans="5:9" ht="14.1">
      <c r="E447" s="84"/>
      <c r="I447" s="1"/>
    </row>
    <row r="448" spans="5:9" ht="14.1">
      <c r="E448" s="84"/>
      <c r="I448" s="1"/>
    </row>
    <row r="449" spans="5:9" ht="14.1">
      <c r="E449" s="84"/>
      <c r="I449" s="1"/>
    </row>
    <row r="450" spans="5:9" ht="14.1">
      <c r="E450" s="84"/>
      <c r="I450" s="1"/>
    </row>
    <row r="451" spans="5:9" ht="14.1">
      <c r="E451" s="84"/>
      <c r="I451" s="1"/>
    </row>
    <row r="452" spans="5:9" ht="14.1">
      <c r="E452" s="84"/>
      <c r="I452" s="1"/>
    </row>
    <row r="453" spans="5:9" ht="14.1">
      <c r="E453" s="84"/>
      <c r="I453" s="1"/>
    </row>
    <row r="454" spans="5:9" ht="14.1">
      <c r="E454" s="84"/>
      <c r="I454" s="1"/>
    </row>
    <row r="455" spans="5:9" ht="14.1">
      <c r="E455" s="84"/>
      <c r="I455" s="1"/>
    </row>
    <row r="456" spans="5:9" ht="14.1">
      <c r="E456" s="84"/>
      <c r="I456" s="1"/>
    </row>
    <row r="457" spans="5:9" ht="14.1">
      <c r="E457" s="84"/>
      <c r="I457" s="1"/>
    </row>
    <row r="458" spans="5:9" ht="14.1">
      <c r="E458" s="84"/>
      <c r="I458" s="1"/>
    </row>
    <row r="459" spans="5:9" ht="14.1">
      <c r="E459" s="84"/>
      <c r="I459" s="1"/>
    </row>
    <row r="460" spans="5:9" ht="14.1">
      <c r="E460" s="84"/>
      <c r="I460" s="1"/>
    </row>
    <row r="461" spans="5:9" ht="14.1">
      <c r="E461" s="84"/>
      <c r="I461" s="1"/>
    </row>
    <row r="462" spans="5:9" ht="14.1">
      <c r="E462" s="84"/>
      <c r="I462" s="1"/>
    </row>
    <row r="463" spans="5:9" ht="14.1">
      <c r="E463" s="84"/>
      <c r="I463" s="1"/>
    </row>
    <row r="464" spans="5:9" ht="14.1">
      <c r="E464" s="84"/>
      <c r="I464" s="1"/>
    </row>
    <row r="465" spans="5:9" ht="14.1">
      <c r="E465" s="84"/>
      <c r="I465" s="1"/>
    </row>
    <row r="466" spans="5:9" ht="14.1">
      <c r="E466" s="84"/>
      <c r="I466" s="1"/>
    </row>
    <row r="467" spans="5:9" ht="14.1">
      <c r="E467" s="84"/>
      <c r="I467" s="1"/>
    </row>
    <row r="468" spans="5:9" ht="14.1">
      <c r="E468" s="84"/>
      <c r="I468" s="1"/>
    </row>
    <row r="469" spans="5:9" ht="14.1">
      <c r="E469" s="84"/>
      <c r="I469" s="1"/>
    </row>
    <row r="470" spans="5:9" ht="14.1">
      <c r="E470" s="84"/>
      <c r="I470" s="1"/>
    </row>
    <row r="471" spans="5:9" ht="14.1">
      <c r="E471" s="84"/>
      <c r="I471" s="1"/>
    </row>
    <row r="472" spans="5:9" ht="14.1">
      <c r="E472" s="84"/>
      <c r="I472" s="1"/>
    </row>
    <row r="473" spans="5:9" ht="14.1">
      <c r="E473" s="84"/>
      <c r="I473" s="1"/>
    </row>
    <row r="474" spans="5:9" ht="14.1">
      <c r="E474" s="84"/>
      <c r="I474" s="1"/>
    </row>
    <row r="475" spans="5:9" ht="14.1">
      <c r="E475" s="84"/>
      <c r="I475" s="1"/>
    </row>
    <row r="476" spans="5:9" ht="14.1">
      <c r="E476" s="84"/>
      <c r="I476" s="1"/>
    </row>
    <row r="477" spans="5:9" ht="14.1">
      <c r="E477" s="84"/>
      <c r="I477" s="1"/>
    </row>
    <row r="478" spans="5:9" ht="14.1">
      <c r="E478" s="84"/>
      <c r="I478" s="1"/>
    </row>
    <row r="479" spans="5:9" ht="14.1">
      <c r="E479" s="84"/>
      <c r="I479" s="1"/>
    </row>
    <row r="480" spans="5:9" ht="14.1">
      <c r="E480" s="84"/>
      <c r="I480" s="1"/>
    </row>
    <row r="481" spans="5:9" ht="14.1">
      <c r="E481" s="84"/>
      <c r="I481" s="1"/>
    </row>
    <row r="482" spans="5:9" ht="14.1">
      <c r="E482" s="84"/>
      <c r="I482" s="1"/>
    </row>
    <row r="483" spans="5:9" ht="14.1">
      <c r="E483" s="84"/>
      <c r="I483" s="1"/>
    </row>
    <row r="484" spans="5:9" ht="14.1">
      <c r="E484" s="84"/>
      <c r="I484" s="1"/>
    </row>
    <row r="485" spans="5:9" ht="14.1">
      <c r="E485" s="84"/>
      <c r="I485" s="1"/>
    </row>
    <row r="486" spans="5:9" ht="14.1">
      <c r="E486" s="84"/>
      <c r="I486" s="1"/>
    </row>
    <row r="487" spans="5:9" ht="14.1">
      <c r="E487" s="84"/>
      <c r="I487" s="1"/>
    </row>
    <row r="488" spans="5:9" ht="14.1">
      <c r="E488" s="84"/>
      <c r="I488" s="1"/>
    </row>
    <row r="489" spans="5:9" ht="14.1">
      <c r="E489" s="84"/>
      <c r="I489" s="1"/>
    </row>
    <row r="490" spans="5:9" ht="14.1">
      <c r="E490" s="84"/>
      <c r="I490" s="1"/>
    </row>
    <row r="491" spans="5:9" ht="14.1">
      <c r="E491" s="84"/>
      <c r="I491" s="1"/>
    </row>
    <row r="492" spans="5:9" ht="14.1">
      <c r="E492" s="84"/>
      <c r="I492" s="1"/>
    </row>
    <row r="493" spans="5:9" ht="14.1">
      <c r="E493" s="84"/>
      <c r="I493" s="1"/>
    </row>
    <row r="494" spans="5:9" ht="14.1">
      <c r="E494" s="84"/>
      <c r="I494" s="1"/>
    </row>
    <row r="495" spans="5:9" ht="14.1">
      <c r="E495" s="84"/>
      <c r="I495" s="1"/>
    </row>
    <row r="496" spans="5:9" ht="14.1">
      <c r="E496" s="84"/>
      <c r="I496" s="1"/>
    </row>
    <row r="497" spans="5:9" ht="14.1">
      <c r="E497" s="84"/>
      <c r="I497" s="1"/>
    </row>
    <row r="498" spans="5:9" ht="14.1">
      <c r="E498" s="84"/>
      <c r="I498" s="1"/>
    </row>
    <row r="499" spans="5:9" ht="14.1">
      <c r="E499" s="84"/>
      <c r="I499" s="1"/>
    </row>
    <row r="500" spans="5:9" ht="14.1">
      <c r="E500" s="84"/>
      <c r="I500" s="1"/>
    </row>
    <row r="501" spans="5:9" ht="14.1">
      <c r="E501" s="84"/>
      <c r="I501" s="1"/>
    </row>
    <row r="502" spans="5:9" ht="14.1">
      <c r="E502" s="84"/>
      <c r="I502" s="1"/>
    </row>
    <row r="503" spans="5:9" ht="14.1">
      <c r="E503" s="84"/>
      <c r="I503" s="1"/>
    </row>
    <row r="504" spans="5:9" ht="14.1">
      <c r="E504" s="84"/>
      <c r="I504" s="1"/>
    </row>
    <row r="505" spans="5:9" ht="14.1">
      <c r="E505" s="84"/>
      <c r="I505" s="1"/>
    </row>
    <row r="506" spans="5:9" ht="14.1">
      <c r="E506" s="84"/>
      <c r="I506" s="1"/>
    </row>
    <row r="507" spans="5:9" ht="14.1">
      <c r="E507" s="84"/>
      <c r="I507" s="1"/>
    </row>
    <row r="508" spans="5:9" ht="14.1">
      <c r="E508" s="84"/>
      <c r="I508" s="1"/>
    </row>
    <row r="509" spans="5:9" ht="14.1">
      <c r="E509" s="84"/>
      <c r="I509" s="1"/>
    </row>
    <row r="510" spans="5:9" ht="14.1">
      <c r="E510" s="84"/>
      <c r="I510" s="1"/>
    </row>
    <row r="511" spans="5:9" ht="14.1">
      <c r="E511" s="84"/>
      <c r="I511" s="1"/>
    </row>
    <row r="512" spans="5:9" ht="14.1">
      <c r="E512" s="84"/>
      <c r="I512" s="1"/>
    </row>
    <row r="513" spans="5:9" ht="14.1">
      <c r="E513" s="84"/>
      <c r="I513" s="1"/>
    </row>
    <row r="514" spans="5:9" ht="14.1">
      <c r="E514" s="84"/>
      <c r="I514" s="1"/>
    </row>
    <row r="515" spans="5:9" ht="14.1">
      <c r="E515" s="84"/>
      <c r="I515" s="1"/>
    </row>
    <row r="516" spans="5:9" ht="14.1">
      <c r="E516" s="84"/>
      <c r="I516" s="1"/>
    </row>
    <row r="517" spans="5:9" ht="14.1">
      <c r="E517" s="84"/>
      <c r="I517" s="1"/>
    </row>
    <row r="518" spans="5:9" ht="14.1">
      <c r="E518" s="84"/>
      <c r="I518" s="1"/>
    </row>
    <row r="519" spans="5:9" ht="14.1">
      <c r="E519" s="84"/>
      <c r="I519" s="1"/>
    </row>
    <row r="520" spans="5:9" ht="14.1">
      <c r="E520" s="84"/>
      <c r="I520" s="1"/>
    </row>
    <row r="521" spans="5:9" ht="14.1">
      <c r="E521" s="84"/>
      <c r="I521" s="1"/>
    </row>
    <row r="522" spans="5:9" ht="14.1">
      <c r="E522" s="84"/>
      <c r="I522" s="1"/>
    </row>
    <row r="523" spans="5:9" ht="14.1">
      <c r="E523" s="84"/>
      <c r="I523" s="1"/>
    </row>
    <row r="524" spans="5:9" ht="14.1">
      <c r="E524" s="84"/>
      <c r="I524" s="1"/>
    </row>
    <row r="525" spans="5:9" ht="14.1">
      <c r="E525" s="84"/>
      <c r="I525" s="1"/>
    </row>
    <row r="526" spans="5:9" ht="14.1">
      <c r="E526" s="84"/>
      <c r="I526" s="1"/>
    </row>
    <row r="527" spans="5:9" ht="14.1">
      <c r="E527" s="84"/>
      <c r="I527" s="1"/>
    </row>
    <row r="528" spans="5:9" ht="14.1">
      <c r="E528" s="84"/>
      <c r="I528" s="1"/>
    </row>
    <row r="529" spans="5:9" ht="14.1">
      <c r="E529" s="84"/>
      <c r="I529" s="1"/>
    </row>
    <row r="530" spans="5:9" ht="14.1">
      <c r="E530" s="84"/>
      <c r="I530" s="1"/>
    </row>
    <row r="531" spans="5:9" ht="14.1">
      <c r="E531" s="84"/>
      <c r="I531" s="1"/>
    </row>
    <row r="532" spans="5:9" ht="14.1">
      <c r="E532" s="84"/>
      <c r="I532" s="1"/>
    </row>
    <row r="533" spans="5:9" ht="14.1">
      <c r="E533" s="84"/>
      <c r="I533" s="1"/>
    </row>
    <row r="534" spans="5:9" ht="14.1">
      <c r="E534" s="84"/>
      <c r="I534" s="1"/>
    </row>
    <row r="535" spans="5:9" ht="14.1">
      <c r="E535" s="84"/>
      <c r="I535" s="1"/>
    </row>
    <row r="536" spans="5:9" ht="14.1">
      <c r="E536" s="84"/>
      <c r="I536" s="1"/>
    </row>
    <row r="537" spans="5:9" ht="14.1">
      <c r="E537" s="84"/>
      <c r="I537" s="1"/>
    </row>
    <row r="538" spans="5:9" ht="14.1">
      <c r="E538" s="84"/>
      <c r="I538" s="1"/>
    </row>
    <row r="539" spans="5:9" ht="14.1">
      <c r="E539" s="84"/>
      <c r="I539" s="1"/>
    </row>
    <row r="540" spans="5:9" ht="14.1">
      <c r="E540" s="84"/>
      <c r="I540" s="1"/>
    </row>
    <row r="541" spans="5:9" ht="14.1">
      <c r="E541" s="84"/>
      <c r="I541" s="1"/>
    </row>
    <row r="542" spans="5:9" ht="14.1">
      <c r="E542" s="84"/>
      <c r="I542" s="1"/>
    </row>
    <row r="543" spans="5:9" ht="14.1">
      <c r="E543" s="84"/>
      <c r="I543" s="1"/>
    </row>
    <row r="544" spans="5:9" ht="14.1">
      <c r="E544" s="84"/>
      <c r="I544" s="1"/>
    </row>
    <row r="545" spans="5:9" ht="14.1">
      <c r="E545" s="84"/>
      <c r="I545" s="1"/>
    </row>
    <row r="546" spans="5:9" ht="14.1">
      <c r="E546" s="84"/>
      <c r="I546" s="1"/>
    </row>
    <row r="547" spans="5:9" ht="14.1">
      <c r="E547" s="84"/>
      <c r="I547" s="1"/>
    </row>
    <row r="548" spans="5:9" ht="14.1">
      <c r="E548" s="84"/>
      <c r="I548" s="1"/>
    </row>
    <row r="549" spans="5:9" ht="14.1">
      <c r="E549" s="84"/>
      <c r="I549" s="1"/>
    </row>
    <row r="550" spans="5:9" ht="14.1">
      <c r="E550" s="84"/>
      <c r="I550" s="1"/>
    </row>
    <row r="551" spans="5:9" ht="14.1">
      <c r="E551" s="84"/>
      <c r="I551" s="1"/>
    </row>
    <row r="552" spans="5:9" ht="14.1">
      <c r="E552" s="84"/>
      <c r="I552" s="1"/>
    </row>
    <row r="553" spans="5:9" ht="14.1">
      <c r="E553" s="84"/>
      <c r="I553" s="1"/>
    </row>
    <row r="554" spans="5:9" ht="14.1">
      <c r="E554" s="84"/>
      <c r="I554" s="1"/>
    </row>
    <row r="555" spans="5:9" ht="14.1">
      <c r="E555" s="84"/>
      <c r="I555" s="1"/>
    </row>
    <row r="556" spans="5:9" ht="14.1">
      <c r="E556" s="84"/>
      <c r="I556" s="1"/>
    </row>
    <row r="557" spans="5:9" ht="14.1">
      <c r="E557" s="84"/>
      <c r="I557" s="1"/>
    </row>
    <row r="558" spans="5:9" ht="14.1">
      <c r="E558" s="84"/>
      <c r="I558" s="1"/>
    </row>
    <row r="559" spans="5:9" ht="14.1">
      <c r="E559" s="84"/>
      <c r="I559" s="1"/>
    </row>
    <row r="560" spans="5:9" ht="14.1">
      <c r="E560" s="84"/>
      <c r="I560" s="1"/>
    </row>
    <row r="561" spans="5:9" ht="14.1">
      <c r="E561" s="84"/>
      <c r="I561" s="1"/>
    </row>
    <row r="562" spans="5:9" ht="14.1">
      <c r="E562" s="84"/>
      <c r="I562" s="1"/>
    </row>
    <row r="563" spans="5:9" ht="14.1">
      <c r="E563" s="84"/>
      <c r="I563" s="1"/>
    </row>
    <row r="564" spans="5:9" ht="14.1">
      <c r="E564" s="84"/>
      <c r="I564" s="1"/>
    </row>
    <row r="565" spans="5:9" ht="14.1">
      <c r="E565" s="84"/>
      <c r="I565" s="1"/>
    </row>
    <row r="566" spans="5:9" ht="14.1">
      <c r="E566" s="84"/>
      <c r="I566" s="1"/>
    </row>
    <row r="567" spans="5:9" ht="14.1">
      <c r="E567" s="84"/>
      <c r="I567" s="1"/>
    </row>
    <row r="568" spans="5:9" ht="14.1">
      <c r="E568" s="84"/>
      <c r="I568" s="1"/>
    </row>
    <row r="569" spans="5:9" ht="14.1">
      <c r="E569" s="84"/>
      <c r="I569" s="1"/>
    </row>
    <row r="570" spans="5:9" ht="14.1">
      <c r="E570" s="84"/>
      <c r="I570" s="1"/>
    </row>
    <row r="571" spans="5:9" ht="14.1">
      <c r="E571" s="84"/>
      <c r="I571" s="1"/>
    </row>
    <row r="572" spans="5:9" ht="14.1">
      <c r="E572" s="84"/>
      <c r="I572" s="1"/>
    </row>
    <row r="573" spans="5:9" ht="14.1">
      <c r="E573" s="84"/>
      <c r="I573" s="1"/>
    </row>
    <row r="574" spans="5:9" ht="14.1">
      <c r="E574" s="84"/>
      <c r="I574" s="1"/>
    </row>
    <row r="575" spans="5:9" ht="14.1">
      <c r="E575" s="84"/>
      <c r="I575" s="1"/>
    </row>
    <row r="576" spans="5:9" ht="14.1">
      <c r="E576" s="84"/>
      <c r="I576" s="1"/>
    </row>
    <row r="577" spans="5:9" ht="14.1">
      <c r="E577" s="84"/>
      <c r="I577" s="1"/>
    </row>
    <row r="578" spans="5:9" ht="14.1">
      <c r="E578" s="84"/>
      <c r="I578" s="1"/>
    </row>
    <row r="579" spans="5:9" ht="14.1">
      <c r="E579" s="84"/>
      <c r="I579" s="1"/>
    </row>
    <row r="580" spans="5:9" ht="14.1">
      <c r="E580" s="84"/>
      <c r="I580" s="1"/>
    </row>
    <row r="581" spans="5:9" ht="14.1">
      <c r="E581" s="84"/>
      <c r="I581" s="1"/>
    </row>
    <row r="582" spans="5:9" ht="14.1">
      <c r="E582" s="84"/>
      <c r="I582" s="1"/>
    </row>
    <row r="583" spans="5:9" ht="14.1">
      <c r="E583" s="84"/>
      <c r="I583" s="1"/>
    </row>
    <row r="584" spans="5:9" ht="14.1">
      <c r="E584" s="84"/>
      <c r="I584" s="1"/>
    </row>
    <row r="585" spans="5:9" ht="14.1">
      <c r="E585" s="84"/>
      <c r="I585" s="1"/>
    </row>
    <row r="586" spans="5:9" ht="14.1">
      <c r="E586" s="84"/>
      <c r="I586" s="1"/>
    </row>
    <row r="587" spans="5:9" ht="14.1">
      <c r="E587" s="84"/>
      <c r="I587" s="1"/>
    </row>
    <row r="588" spans="5:9" ht="14.1">
      <c r="E588" s="84"/>
      <c r="I588" s="1"/>
    </row>
    <row r="589" spans="5:9" ht="14.1">
      <c r="E589" s="84"/>
      <c r="I589" s="1"/>
    </row>
    <row r="590" spans="5:9" ht="14.1">
      <c r="E590" s="84"/>
      <c r="I590" s="1"/>
    </row>
    <row r="591" spans="5:9" ht="14.1">
      <c r="E591" s="84"/>
      <c r="I591" s="1"/>
    </row>
    <row r="592" spans="5:9" ht="14.1">
      <c r="E592" s="84"/>
      <c r="I592" s="1"/>
    </row>
    <row r="593" spans="5:9" ht="14.1">
      <c r="E593" s="84"/>
      <c r="I593" s="1"/>
    </row>
    <row r="594" spans="5:9" ht="14.1">
      <c r="E594" s="84"/>
      <c r="I594" s="1"/>
    </row>
    <row r="595" spans="5:9" ht="14.1">
      <c r="E595" s="84"/>
      <c r="I595" s="1"/>
    </row>
    <row r="596" spans="5:9" ht="14.1">
      <c r="E596" s="84"/>
      <c r="I596" s="1"/>
    </row>
    <row r="597" spans="5:9" ht="14.1">
      <c r="E597" s="84"/>
      <c r="I597" s="1"/>
    </row>
    <row r="598" spans="5:9" ht="14.1">
      <c r="E598" s="84"/>
      <c r="I598" s="1"/>
    </row>
    <row r="599" spans="5:9" ht="14.1">
      <c r="E599" s="84"/>
      <c r="I599" s="1"/>
    </row>
    <row r="600" spans="5:9" ht="14.1">
      <c r="E600" s="84"/>
      <c r="I600" s="1"/>
    </row>
    <row r="601" spans="5:9" ht="14.1">
      <c r="E601" s="84"/>
      <c r="I601" s="1"/>
    </row>
    <row r="602" spans="5:9" ht="14.1">
      <c r="E602" s="84"/>
      <c r="I602" s="1"/>
    </row>
    <row r="603" spans="5:9" ht="14.1">
      <c r="E603" s="84"/>
      <c r="I603" s="1"/>
    </row>
    <row r="604" spans="5:9" ht="14.1">
      <c r="E604" s="84"/>
      <c r="I604" s="1"/>
    </row>
    <row r="605" spans="5:9" ht="14.1">
      <c r="E605" s="84"/>
      <c r="I605" s="1"/>
    </row>
    <row r="606" spans="5:9" ht="14.1">
      <c r="E606" s="84"/>
      <c r="I606" s="1"/>
    </row>
    <row r="607" spans="5:9" ht="14.1">
      <c r="E607" s="84"/>
      <c r="I607" s="1"/>
    </row>
    <row r="608" spans="5:9" ht="14.1">
      <c r="E608" s="84"/>
      <c r="I608" s="1"/>
    </row>
    <row r="609" spans="5:9" ht="14.1">
      <c r="E609" s="84"/>
      <c r="I609" s="1"/>
    </row>
    <row r="610" spans="5:9" ht="14.1">
      <c r="E610" s="84"/>
      <c r="I610" s="1"/>
    </row>
    <row r="611" spans="5:9" ht="14.1">
      <c r="E611" s="84"/>
      <c r="I611" s="1"/>
    </row>
    <row r="612" spans="5:9" ht="14.1">
      <c r="E612" s="84"/>
      <c r="I612" s="1"/>
    </row>
    <row r="613" spans="5:9" ht="14.1">
      <c r="E613" s="84"/>
      <c r="I613" s="1"/>
    </row>
    <row r="614" spans="5:9" ht="14.1">
      <c r="E614" s="84"/>
      <c r="I614" s="1"/>
    </row>
    <row r="615" spans="5:9" ht="14.1">
      <c r="E615" s="84"/>
      <c r="I615" s="1"/>
    </row>
    <row r="616" spans="5:9" ht="14.1">
      <c r="E616" s="84"/>
      <c r="I616" s="1"/>
    </row>
    <row r="617" spans="5:9" ht="14.1">
      <c r="E617" s="84"/>
      <c r="I617" s="1"/>
    </row>
    <row r="618" spans="5:9" ht="14.1">
      <c r="E618" s="84"/>
      <c r="I618" s="1"/>
    </row>
    <row r="619" spans="5:9" ht="14.1">
      <c r="E619" s="84"/>
      <c r="I619" s="1"/>
    </row>
    <row r="620" spans="5:9" ht="14.1">
      <c r="E620" s="84"/>
      <c r="I620" s="1"/>
    </row>
    <row r="621" spans="5:9" ht="14.1">
      <c r="E621" s="84"/>
      <c r="I621" s="1"/>
    </row>
    <row r="622" spans="5:9" ht="14.1">
      <c r="E622" s="84"/>
      <c r="I622" s="1"/>
    </row>
    <row r="623" spans="5:9" ht="14.1">
      <c r="E623" s="84"/>
      <c r="I623" s="1"/>
    </row>
    <row r="624" spans="5:9" ht="14.1">
      <c r="E624" s="84"/>
      <c r="I624" s="1"/>
    </row>
    <row r="625" spans="5:9" ht="14.1">
      <c r="E625" s="84"/>
      <c r="I625" s="1"/>
    </row>
    <row r="626" spans="5:9" ht="14.1">
      <c r="E626" s="84"/>
      <c r="I626" s="1"/>
    </row>
    <row r="627" spans="5:9" ht="14.1">
      <c r="E627" s="84"/>
      <c r="I627" s="1"/>
    </row>
    <row r="628" spans="5:9" ht="14.1">
      <c r="E628" s="84"/>
      <c r="I628" s="1"/>
    </row>
    <row r="629" spans="5:9" ht="14.1">
      <c r="E629" s="84"/>
      <c r="I629" s="1"/>
    </row>
    <row r="630" spans="5:9" ht="14.1">
      <c r="E630" s="84"/>
      <c r="I630" s="1"/>
    </row>
    <row r="631" spans="5:9" ht="14.1">
      <c r="E631" s="84"/>
      <c r="I631" s="1"/>
    </row>
    <row r="632" spans="5:9" ht="14.1">
      <c r="E632" s="84"/>
      <c r="I632" s="1"/>
    </row>
    <row r="633" spans="5:9" ht="14.1">
      <c r="E633" s="84"/>
      <c r="I633" s="1"/>
    </row>
    <row r="634" spans="5:9" ht="14.1">
      <c r="E634" s="84"/>
      <c r="I634" s="1"/>
    </row>
    <row r="635" spans="5:9" ht="14.1">
      <c r="E635" s="84"/>
      <c r="I635" s="1"/>
    </row>
    <row r="636" spans="5:9" ht="14.1">
      <c r="E636" s="84"/>
      <c r="I636" s="1"/>
    </row>
    <row r="637" spans="5:9" ht="14.1">
      <c r="E637" s="84"/>
      <c r="I637" s="1"/>
    </row>
    <row r="638" spans="5:9" ht="14.1">
      <c r="E638" s="84"/>
      <c r="I638" s="1"/>
    </row>
    <row r="639" spans="5:9" ht="14.1">
      <c r="E639" s="84"/>
      <c r="I639" s="1"/>
    </row>
    <row r="640" spans="5:9" ht="14.1">
      <c r="E640" s="84"/>
      <c r="I640" s="1"/>
    </row>
    <row r="641" spans="5:9" ht="14.1">
      <c r="E641" s="84"/>
      <c r="I641" s="1"/>
    </row>
    <row r="642" spans="5:9" ht="14.1">
      <c r="E642" s="84"/>
      <c r="I642" s="1"/>
    </row>
    <row r="643" spans="5:9" ht="14.1">
      <c r="E643" s="84"/>
      <c r="I643" s="1"/>
    </row>
    <row r="644" spans="5:9" ht="14.1">
      <c r="E644" s="84"/>
      <c r="I644" s="1"/>
    </row>
    <row r="645" spans="5:9" ht="14.1">
      <c r="E645" s="84"/>
      <c r="I645" s="1"/>
    </row>
    <row r="646" spans="5:9" ht="14.1">
      <c r="E646" s="84"/>
      <c r="I646" s="1"/>
    </row>
    <row r="647" spans="5:9" ht="14.1">
      <c r="E647" s="84"/>
      <c r="I647" s="1"/>
    </row>
    <row r="648" spans="5:9" ht="14.1">
      <c r="E648" s="84"/>
      <c r="I648" s="1"/>
    </row>
    <row r="649" spans="5:9" ht="14.1">
      <c r="E649" s="84"/>
      <c r="I649" s="1"/>
    </row>
    <row r="650" spans="5:9" ht="14.1">
      <c r="E650" s="84"/>
      <c r="I650" s="1"/>
    </row>
    <row r="651" spans="5:9" ht="14.1">
      <c r="E651" s="84"/>
      <c r="I651" s="1"/>
    </row>
    <row r="652" spans="5:9" ht="14.1">
      <c r="E652" s="84"/>
      <c r="I652" s="1"/>
    </row>
    <row r="653" spans="5:9" ht="14.1">
      <c r="E653" s="84"/>
      <c r="I653" s="1"/>
    </row>
    <row r="654" spans="5:9" ht="14.1">
      <c r="E654" s="84"/>
      <c r="I654" s="1"/>
    </row>
    <row r="655" spans="5:9" ht="14.1">
      <c r="E655" s="84"/>
      <c r="I655" s="1"/>
    </row>
    <row r="656" spans="5:9" ht="14.1">
      <c r="E656" s="84"/>
      <c r="I656" s="1"/>
    </row>
    <row r="657" spans="5:9" ht="14.1">
      <c r="E657" s="84"/>
      <c r="I657" s="1"/>
    </row>
    <row r="658" spans="5:9" ht="14.1">
      <c r="E658" s="84"/>
      <c r="I658" s="1"/>
    </row>
    <row r="659" spans="5:9" ht="14.1">
      <c r="E659" s="84"/>
      <c r="I659" s="1"/>
    </row>
    <row r="660" spans="5:9" ht="14.1">
      <c r="E660" s="84"/>
      <c r="I660" s="1"/>
    </row>
    <row r="661" spans="5:9" ht="14.1">
      <c r="E661" s="84"/>
      <c r="I661" s="1"/>
    </row>
    <row r="662" spans="5:9" ht="14.1">
      <c r="E662" s="84"/>
      <c r="I662" s="1"/>
    </row>
    <row r="663" spans="5:9" ht="14.1">
      <c r="E663" s="84"/>
      <c r="I663" s="1"/>
    </row>
    <row r="664" spans="5:9" ht="14.1">
      <c r="E664" s="84"/>
      <c r="I664" s="1"/>
    </row>
    <row r="665" spans="5:9" ht="14.1">
      <c r="E665" s="84"/>
      <c r="I665" s="1"/>
    </row>
    <row r="666" spans="5:9" ht="14.1">
      <c r="E666" s="84"/>
      <c r="I666" s="1"/>
    </row>
    <row r="667" spans="5:9" ht="14.1">
      <c r="E667" s="84"/>
      <c r="I667" s="1"/>
    </row>
    <row r="668" spans="5:9" ht="14.1">
      <c r="E668" s="84"/>
      <c r="I668" s="1"/>
    </row>
    <row r="669" spans="5:9" ht="14.1">
      <c r="E669" s="84"/>
      <c r="I669" s="1"/>
    </row>
    <row r="670" spans="5:9" ht="14.1">
      <c r="E670" s="84"/>
      <c r="I670" s="1"/>
    </row>
    <row r="671" spans="5:9" ht="14.1">
      <c r="E671" s="84"/>
      <c r="I671" s="1"/>
    </row>
    <row r="672" spans="5:9" ht="14.1">
      <c r="E672" s="84"/>
      <c r="I672" s="1"/>
    </row>
    <row r="673" spans="5:9" ht="14.1">
      <c r="E673" s="84"/>
      <c r="I673" s="1"/>
    </row>
    <row r="674" spans="5:9" ht="14.1">
      <c r="E674" s="84"/>
      <c r="I674" s="1"/>
    </row>
    <row r="675" spans="5:9" ht="14.1">
      <c r="E675" s="84"/>
      <c r="I675" s="1"/>
    </row>
    <row r="676" spans="5:9" ht="14.1">
      <c r="E676" s="84"/>
      <c r="I676" s="1"/>
    </row>
    <row r="677" spans="5:9" ht="14.1">
      <c r="E677" s="84"/>
      <c r="I677" s="1"/>
    </row>
    <row r="678" spans="5:9" ht="14.1">
      <c r="E678" s="84"/>
      <c r="I678" s="1"/>
    </row>
    <row r="679" spans="5:9" ht="14.1">
      <c r="E679" s="84"/>
      <c r="I679" s="1"/>
    </row>
    <row r="680" spans="5:9" ht="14.1">
      <c r="E680" s="84"/>
      <c r="I680" s="1"/>
    </row>
    <row r="681" spans="5:9" ht="14.1">
      <c r="E681" s="84"/>
      <c r="I681" s="1"/>
    </row>
    <row r="682" spans="5:9" ht="14.1">
      <c r="E682" s="84"/>
      <c r="I682" s="1"/>
    </row>
    <row r="683" spans="5:9" ht="14.1">
      <c r="E683" s="84"/>
      <c r="I683" s="1"/>
    </row>
    <row r="684" spans="5:9" ht="14.1">
      <c r="E684" s="84"/>
      <c r="I684" s="1"/>
    </row>
    <row r="685" spans="5:9" ht="14.1">
      <c r="E685" s="84"/>
      <c r="I685" s="1"/>
    </row>
    <row r="686" spans="5:9" ht="14.1">
      <c r="E686" s="84"/>
      <c r="I686" s="1"/>
    </row>
    <row r="687" spans="5:9" ht="14.1">
      <c r="E687" s="84"/>
      <c r="I687" s="1"/>
    </row>
    <row r="688" spans="5:9" ht="14.1">
      <c r="E688" s="84"/>
      <c r="I688" s="1"/>
    </row>
    <row r="689" spans="5:9" ht="14.1">
      <c r="E689" s="84"/>
      <c r="I689" s="1"/>
    </row>
    <row r="690" spans="5:9" ht="14.1">
      <c r="E690" s="84"/>
      <c r="I690" s="1"/>
    </row>
    <row r="691" spans="5:9" ht="14.1">
      <c r="E691" s="84"/>
      <c r="I691" s="1"/>
    </row>
    <row r="692" spans="5:9" ht="14.1">
      <c r="E692" s="84"/>
      <c r="I692" s="1"/>
    </row>
    <row r="693" spans="5:9" ht="14.1">
      <c r="E693" s="84"/>
      <c r="I693" s="1"/>
    </row>
    <row r="694" spans="5:9" ht="14.1">
      <c r="E694" s="84"/>
      <c r="I694" s="1"/>
    </row>
    <row r="695" spans="5:9" ht="14.1">
      <c r="E695" s="84"/>
      <c r="I695" s="1"/>
    </row>
    <row r="696" spans="5:9" ht="14.1">
      <c r="E696" s="84"/>
      <c r="I696" s="1"/>
    </row>
    <row r="697" spans="5:9" ht="14.1">
      <c r="E697" s="84"/>
      <c r="I697" s="1"/>
    </row>
    <row r="698" spans="5:9" ht="14.1">
      <c r="E698" s="84"/>
      <c r="I698" s="1"/>
    </row>
    <row r="699" spans="5:9" ht="14.1">
      <c r="E699" s="84"/>
      <c r="I699" s="1"/>
    </row>
    <row r="700" spans="5:9" ht="14.1">
      <c r="E700" s="84"/>
      <c r="I700" s="1"/>
    </row>
    <row r="701" spans="5:9" ht="14.1">
      <c r="E701" s="84"/>
      <c r="I701" s="1"/>
    </row>
    <row r="702" spans="5:9" ht="14.1">
      <c r="E702" s="84"/>
      <c r="I702" s="1"/>
    </row>
    <row r="703" spans="5:9" ht="14.1">
      <c r="E703" s="84"/>
      <c r="I703" s="1"/>
    </row>
    <row r="704" spans="5:9" ht="14.1">
      <c r="E704" s="84"/>
      <c r="I704" s="1"/>
    </row>
    <row r="705" spans="5:9" ht="14.1">
      <c r="E705" s="84"/>
      <c r="I705" s="1"/>
    </row>
    <row r="706" spans="5:9" ht="14.1">
      <c r="E706" s="84"/>
      <c r="I706" s="1"/>
    </row>
    <row r="707" spans="5:9" ht="14.1">
      <c r="E707" s="84"/>
      <c r="I707" s="1"/>
    </row>
    <row r="708" spans="5:9" ht="14.1">
      <c r="E708" s="84"/>
      <c r="I708" s="1"/>
    </row>
    <row r="709" spans="5:9" ht="14.1">
      <c r="E709" s="84"/>
      <c r="I709" s="1"/>
    </row>
    <row r="710" spans="5:9" ht="14.1">
      <c r="E710" s="84"/>
      <c r="I710" s="1"/>
    </row>
    <row r="711" spans="5:9" ht="14.1">
      <c r="E711" s="84"/>
      <c r="I711" s="1"/>
    </row>
    <row r="712" spans="5:9" ht="14.1">
      <c r="E712" s="84"/>
      <c r="I712" s="1"/>
    </row>
    <row r="713" spans="5:9" ht="14.1">
      <c r="E713" s="84"/>
      <c r="I713" s="1"/>
    </row>
    <row r="714" spans="5:9" ht="14.1">
      <c r="E714" s="84"/>
      <c r="I714" s="1"/>
    </row>
    <row r="715" spans="5:9" ht="14.1">
      <c r="E715" s="84"/>
      <c r="I715" s="1"/>
    </row>
    <row r="716" spans="5:9" ht="14.1">
      <c r="E716" s="84"/>
      <c r="I716" s="1"/>
    </row>
    <row r="717" spans="5:9" ht="14.1">
      <c r="E717" s="84"/>
      <c r="I717" s="1"/>
    </row>
    <row r="718" spans="5:9" ht="14.1">
      <c r="E718" s="84"/>
      <c r="I718" s="1"/>
    </row>
    <row r="719" spans="5:9" ht="14.1">
      <c r="E719" s="84"/>
      <c r="I719" s="1"/>
    </row>
    <row r="720" spans="5:9" ht="14.1">
      <c r="E720" s="84"/>
      <c r="I720" s="1"/>
    </row>
    <row r="721" spans="5:9" ht="14.1">
      <c r="E721" s="84"/>
      <c r="I721" s="1"/>
    </row>
    <row r="722" spans="5:9" ht="14.1">
      <c r="E722" s="84"/>
      <c r="I722" s="1"/>
    </row>
    <row r="723" spans="5:9" ht="14.1">
      <c r="E723" s="84"/>
      <c r="I723" s="1"/>
    </row>
    <row r="724" spans="5:9" ht="14.1">
      <c r="E724" s="84"/>
      <c r="I724" s="1"/>
    </row>
    <row r="725" spans="5:9" ht="14.1">
      <c r="E725" s="84"/>
      <c r="I725" s="1"/>
    </row>
    <row r="726" spans="5:9" ht="14.1">
      <c r="E726" s="84"/>
      <c r="I726" s="1"/>
    </row>
    <row r="727" spans="5:9" ht="14.1">
      <c r="E727" s="84"/>
      <c r="I727" s="1"/>
    </row>
    <row r="728" spans="5:9" ht="14.1">
      <c r="E728" s="84"/>
      <c r="I728" s="1"/>
    </row>
    <row r="729" spans="5:9" ht="14.1">
      <c r="E729" s="84"/>
      <c r="I729" s="1"/>
    </row>
    <row r="730" spans="5:9" ht="14.1">
      <c r="E730" s="84"/>
      <c r="I730" s="1"/>
    </row>
    <row r="731" spans="5:9" ht="14.1">
      <c r="E731" s="84"/>
      <c r="I731" s="1"/>
    </row>
    <row r="732" spans="5:9" ht="14.1">
      <c r="E732" s="84"/>
      <c r="I732" s="1"/>
    </row>
    <row r="733" spans="5:9" ht="14.1">
      <c r="E733" s="84"/>
      <c r="I733" s="1"/>
    </row>
    <row r="734" spans="5:9" ht="14.1">
      <c r="E734" s="84"/>
      <c r="I734" s="1"/>
    </row>
    <row r="735" spans="5:9" ht="14.1">
      <c r="E735" s="84"/>
      <c r="I735" s="1"/>
    </row>
    <row r="736" spans="5:9" ht="14.1">
      <c r="E736" s="84"/>
      <c r="I736" s="1"/>
    </row>
    <row r="737" spans="5:9" ht="14.1">
      <c r="E737" s="84"/>
      <c r="I737" s="1"/>
    </row>
    <row r="738" spans="5:9" ht="14.1">
      <c r="E738" s="84"/>
      <c r="I738" s="1"/>
    </row>
    <row r="739" spans="5:9" ht="14.1">
      <c r="E739" s="84"/>
      <c r="I739" s="1"/>
    </row>
    <row r="740" spans="5:9" ht="14.1">
      <c r="E740" s="84"/>
      <c r="I740" s="1"/>
    </row>
    <row r="741" spans="5:9" ht="14.1">
      <c r="E741" s="84"/>
      <c r="I741" s="1"/>
    </row>
    <row r="742" spans="5:9" ht="14.1">
      <c r="E742" s="84"/>
      <c r="I742" s="1"/>
    </row>
    <row r="743" spans="5:9" ht="14.1">
      <c r="E743" s="84"/>
      <c r="I743" s="1"/>
    </row>
    <row r="744" spans="5:9" ht="14.1">
      <c r="E744" s="84"/>
      <c r="I744" s="1"/>
    </row>
    <row r="745" spans="5:9" ht="14.1">
      <c r="E745" s="84"/>
      <c r="I745" s="1"/>
    </row>
    <row r="746" spans="5:9" ht="14.1">
      <c r="E746" s="84"/>
      <c r="I746" s="1"/>
    </row>
    <row r="747" spans="5:9" ht="14.1">
      <c r="E747" s="84"/>
      <c r="I747" s="1"/>
    </row>
    <row r="748" spans="5:9" ht="14.1">
      <c r="E748" s="84"/>
      <c r="I748" s="1"/>
    </row>
    <row r="749" spans="5:9" ht="14.1">
      <c r="E749" s="84"/>
      <c r="I749" s="1"/>
    </row>
    <row r="750" spans="5:9" ht="14.1">
      <c r="E750" s="84"/>
      <c r="I750" s="1"/>
    </row>
    <row r="751" spans="5:9" ht="14.1">
      <c r="E751" s="84"/>
      <c r="I751" s="1"/>
    </row>
    <row r="752" spans="5:9" ht="14.1">
      <c r="E752" s="84"/>
      <c r="I752" s="1"/>
    </row>
    <row r="753" spans="5:9" ht="14.1">
      <c r="E753" s="84"/>
      <c r="I753" s="1"/>
    </row>
    <row r="754" spans="5:9" ht="14.1">
      <c r="E754" s="84"/>
      <c r="I754" s="1"/>
    </row>
    <row r="755" spans="5:9" ht="14.1">
      <c r="E755" s="84"/>
      <c r="I755" s="1"/>
    </row>
    <row r="756" spans="5:9" ht="14.1">
      <c r="E756" s="84"/>
      <c r="I756" s="1"/>
    </row>
    <row r="757" spans="5:9" ht="14.1">
      <c r="E757" s="84"/>
      <c r="I757" s="1"/>
    </row>
    <row r="758" spans="5:9" ht="14.1">
      <c r="E758" s="84"/>
      <c r="I758" s="1"/>
    </row>
    <row r="759" spans="5:9" ht="14.1">
      <c r="E759" s="84"/>
      <c r="I759" s="1"/>
    </row>
    <row r="760" spans="5:9" ht="14.1">
      <c r="E760" s="84"/>
      <c r="I760" s="1"/>
    </row>
    <row r="761" spans="5:9" ht="14.1">
      <c r="E761" s="84"/>
      <c r="I761" s="1"/>
    </row>
    <row r="762" spans="5:9" ht="14.1">
      <c r="E762" s="84"/>
      <c r="I762" s="1"/>
    </row>
    <row r="763" spans="5:9" ht="14.1">
      <c r="E763" s="84"/>
      <c r="I763" s="1"/>
    </row>
    <row r="764" spans="5:9" ht="14.1">
      <c r="E764" s="84"/>
      <c r="I764" s="1"/>
    </row>
    <row r="765" spans="5:9" ht="14.1">
      <c r="E765" s="84"/>
      <c r="I765" s="1"/>
    </row>
    <row r="766" spans="5:9" ht="14.1">
      <c r="E766" s="84"/>
      <c r="I766" s="1"/>
    </row>
    <row r="767" spans="5:9" ht="14.1">
      <c r="E767" s="84"/>
      <c r="I767" s="1"/>
    </row>
    <row r="768" spans="5:9" ht="14.1">
      <c r="E768" s="84"/>
      <c r="I768" s="1"/>
    </row>
    <row r="769" spans="5:9" ht="14.1">
      <c r="E769" s="84"/>
      <c r="I769" s="1"/>
    </row>
    <row r="770" spans="5:9" ht="14.1">
      <c r="E770" s="84"/>
      <c r="I770" s="1"/>
    </row>
    <row r="771" spans="5:9" ht="14.1">
      <c r="E771" s="84"/>
      <c r="I771" s="1"/>
    </row>
    <row r="772" spans="5:9" ht="14.1">
      <c r="E772" s="84"/>
      <c r="I772" s="1"/>
    </row>
    <row r="773" spans="5:9" ht="14.1">
      <c r="E773" s="84"/>
      <c r="I773" s="1"/>
    </row>
    <row r="774" spans="5:9" ht="14.1">
      <c r="E774" s="84"/>
      <c r="I774" s="1"/>
    </row>
    <row r="775" spans="5:9" ht="14.1">
      <c r="E775" s="84"/>
      <c r="I775" s="1"/>
    </row>
    <row r="776" spans="5:9" ht="14.1">
      <c r="E776" s="84"/>
      <c r="I776" s="1"/>
    </row>
    <row r="777" spans="5:9" ht="14.1">
      <c r="E777" s="84"/>
      <c r="I777" s="1"/>
    </row>
    <row r="778" spans="5:9" ht="14.1">
      <c r="E778" s="84"/>
      <c r="I778" s="1"/>
    </row>
    <row r="779" spans="5:9" ht="14.1">
      <c r="E779" s="84"/>
      <c r="I779" s="1"/>
    </row>
    <row r="780" spans="5:9" ht="14.1">
      <c r="E780" s="84"/>
      <c r="I780" s="1"/>
    </row>
    <row r="781" spans="5:9" ht="14.1">
      <c r="E781" s="84"/>
      <c r="I781" s="1"/>
    </row>
    <row r="782" spans="5:9" ht="14.1">
      <c r="E782" s="84"/>
      <c r="I782" s="1"/>
    </row>
    <row r="783" spans="5:9" ht="14.1">
      <c r="E783" s="84"/>
      <c r="I783" s="1"/>
    </row>
    <row r="784" spans="5:9" ht="14.1">
      <c r="E784" s="84"/>
      <c r="I784" s="1"/>
    </row>
    <row r="785" spans="5:9" ht="14.1">
      <c r="E785" s="84"/>
      <c r="I785" s="1"/>
    </row>
    <row r="786" spans="5:9" ht="14.1">
      <c r="E786" s="84"/>
      <c r="I786" s="1"/>
    </row>
    <row r="787" spans="5:9" ht="14.1">
      <c r="E787" s="84"/>
      <c r="I787" s="1"/>
    </row>
    <row r="788" spans="5:9" ht="14.1">
      <c r="E788" s="84"/>
      <c r="I788" s="1"/>
    </row>
    <row r="789" spans="5:9" ht="14.1">
      <c r="E789" s="84"/>
      <c r="I789" s="1"/>
    </row>
    <row r="790" spans="5:9" ht="14.1">
      <c r="E790" s="84"/>
      <c r="I790" s="1"/>
    </row>
    <row r="791" spans="5:9" ht="14.1">
      <c r="E791" s="84"/>
      <c r="I791" s="1"/>
    </row>
    <row r="792" spans="5:9" ht="14.1">
      <c r="E792" s="84"/>
      <c r="I792" s="1"/>
    </row>
    <row r="793" spans="5:9" ht="14.1">
      <c r="E793" s="84"/>
      <c r="I793" s="1"/>
    </row>
    <row r="794" spans="5:9" ht="14.1">
      <c r="E794" s="84"/>
      <c r="I794" s="1"/>
    </row>
    <row r="795" spans="5:9" ht="14.1">
      <c r="E795" s="84"/>
      <c r="I795" s="1"/>
    </row>
    <row r="796" spans="5:9" ht="14.1">
      <c r="E796" s="84"/>
      <c r="I796" s="1"/>
    </row>
    <row r="797" spans="5:9" ht="14.1">
      <c r="E797" s="84"/>
      <c r="I797" s="1"/>
    </row>
    <row r="798" spans="5:9" ht="14.1">
      <c r="E798" s="84"/>
      <c r="I798" s="1"/>
    </row>
    <row r="799" spans="5:9" ht="14.1">
      <c r="E799" s="84"/>
      <c r="I799" s="1"/>
    </row>
    <row r="800" spans="5:9" ht="14.1">
      <c r="E800" s="84"/>
      <c r="I800" s="1"/>
    </row>
    <row r="801" spans="5:9" ht="14.1">
      <c r="E801" s="84"/>
      <c r="I801" s="1"/>
    </row>
    <row r="802" spans="5:9" ht="14.1">
      <c r="E802" s="84"/>
      <c r="I802" s="1"/>
    </row>
    <row r="803" spans="5:9" ht="14.1">
      <c r="E803" s="84"/>
      <c r="I803" s="1"/>
    </row>
    <row r="804" spans="5:9" ht="14.1">
      <c r="E804" s="84"/>
      <c r="I804" s="1"/>
    </row>
    <row r="805" spans="5:9" ht="14.1">
      <c r="E805" s="84"/>
      <c r="I805" s="1"/>
    </row>
    <row r="806" spans="5:9" ht="14.1">
      <c r="E806" s="84"/>
      <c r="I806" s="1"/>
    </row>
    <row r="807" spans="5:9" ht="14.1">
      <c r="E807" s="84"/>
      <c r="I807" s="1"/>
    </row>
    <row r="808" spans="5:9" ht="14.1">
      <c r="E808" s="84"/>
      <c r="I808" s="1"/>
    </row>
    <row r="809" spans="5:9" ht="14.1">
      <c r="E809" s="84"/>
      <c r="I809" s="1"/>
    </row>
    <row r="810" spans="5:9" ht="14.1">
      <c r="E810" s="84"/>
      <c r="I810" s="1"/>
    </row>
    <row r="811" spans="5:9" ht="14.1">
      <c r="E811" s="84"/>
      <c r="I811" s="1"/>
    </row>
    <row r="812" spans="5:9" ht="14.1">
      <c r="E812" s="84"/>
      <c r="I812" s="1"/>
    </row>
    <row r="813" spans="5:9" ht="14.1">
      <c r="E813" s="84"/>
      <c r="I813" s="1"/>
    </row>
    <row r="814" spans="5:9" ht="14.1">
      <c r="E814" s="84"/>
      <c r="I814" s="1"/>
    </row>
    <row r="815" spans="5:9" ht="14.1">
      <c r="E815" s="84"/>
      <c r="I815" s="1"/>
    </row>
    <row r="816" spans="5:9" ht="14.1">
      <c r="E816" s="84"/>
      <c r="I816" s="1"/>
    </row>
    <row r="817" spans="5:9" ht="14.1">
      <c r="E817" s="84"/>
      <c r="I817" s="1"/>
    </row>
    <row r="818" spans="5:9" ht="14.1">
      <c r="E818" s="84"/>
      <c r="I818" s="1"/>
    </row>
    <row r="819" spans="5:9" ht="14.1">
      <c r="E819" s="84"/>
      <c r="I819" s="1"/>
    </row>
    <row r="820" spans="5:9" ht="14.1">
      <c r="E820" s="84"/>
      <c r="I820" s="1"/>
    </row>
    <row r="821" spans="5:9" ht="14.1">
      <c r="E821" s="84"/>
      <c r="I821" s="1"/>
    </row>
    <row r="822" spans="5:9" ht="14.1">
      <c r="E822" s="84"/>
      <c r="I822" s="1"/>
    </row>
    <row r="823" spans="5:9" ht="14.1">
      <c r="E823" s="84"/>
      <c r="I823" s="1"/>
    </row>
    <row r="824" spans="5:9" ht="14.1">
      <c r="E824" s="84"/>
      <c r="I824" s="1"/>
    </row>
    <row r="825" spans="5:9" ht="14.1">
      <c r="E825" s="84"/>
      <c r="I825" s="1"/>
    </row>
    <row r="826" spans="5:9" ht="14.1">
      <c r="E826" s="84"/>
      <c r="I826" s="1"/>
    </row>
    <row r="827" spans="5:9" ht="14.1">
      <c r="E827" s="84"/>
      <c r="I827" s="1"/>
    </row>
    <row r="828" spans="5:9" ht="14.1">
      <c r="E828" s="84"/>
      <c r="I828" s="1"/>
    </row>
    <row r="829" spans="5:9" ht="14.1">
      <c r="E829" s="84"/>
      <c r="I829" s="1"/>
    </row>
    <row r="830" spans="5:9" ht="14.1">
      <c r="E830" s="84"/>
      <c r="I830" s="1"/>
    </row>
    <row r="831" spans="5:9" ht="14.1">
      <c r="E831" s="84"/>
      <c r="I831" s="1"/>
    </row>
    <row r="832" spans="5:9" ht="14.1">
      <c r="E832" s="84"/>
      <c r="I832" s="1"/>
    </row>
    <row r="833" spans="5:9" ht="14.1">
      <c r="E833" s="84"/>
      <c r="I833" s="1"/>
    </row>
    <row r="834" spans="5:9" ht="14.1">
      <c r="E834" s="84"/>
      <c r="I834" s="1"/>
    </row>
    <row r="835" spans="5:9" ht="14.1">
      <c r="E835" s="84"/>
      <c r="I835" s="1"/>
    </row>
    <row r="836" spans="5:9" ht="14.1">
      <c r="E836" s="84"/>
      <c r="I836" s="1"/>
    </row>
    <row r="837" spans="5:9" ht="14.1">
      <c r="E837" s="84"/>
      <c r="I837" s="1"/>
    </row>
    <row r="838" spans="5:9" ht="14.1">
      <c r="E838" s="84"/>
      <c r="I838" s="1"/>
    </row>
    <row r="839" spans="5:9" ht="14.1">
      <c r="E839" s="84"/>
      <c r="I839" s="1"/>
    </row>
    <row r="840" spans="5:9" ht="14.1">
      <c r="E840" s="84"/>
      <c r="I840" s="1"/>
    </row>
    <row r="841" spans="5:9" ht="14.1">
      <c r="E841" s="84"/>
      <c r="I841" s="1"/>
    </row>
    <row r="842" spans="5:9" ht="14.1">
      <c r="E842" s="84"/>
      <c r="I842" s="1"/>
    </row>
    <row r="843" spans="5:9" ht="14.1">
      <c r="E843" s="84"/>
      <c r="I843" s="1"/>
    </row>
    <row r="844" spans="5:9" ht="14.1">
      <c r="E844" s="84"/>
      <c r="I844" s="1"/>
    </row>
    <row r="845" spans="5:9" ht="14.1">
      <c r="E845" s="84"/>
      <c r="I845" s="1"/>
    </row>
    <row r="846" spans="5:9" ht="14.1">
      <c r="E846" s="84"/>
      <c r="I846" s="1"/>
    </row>
    <row r="847" spans="5:9" ht="14.1">
      <c r="E847" s="84"/>
      <c r="I847" s="1"/>
    </row>
    <row r="848" spans="5:9" ht="14.1">
      <c r="E848" s="84"/>
      <c r="I848" s="1"/>
    </row>
    <row r="849" spans="5:9" ht="14.1">
      <c r="E849" s="84"/>
      <c r="I849" s="1"/>
    </row>
    <row r="850" spans="5:9" ht="14.1">
      <c r="E850" s="84"/>
      <c r="I850" s="1"/>
    </row>
    <row r="851" spans="5:9" ht="14.1">
      <c r="E851" s="84"/>
      <c r="I851" s="1"/>
    </row>
    <row r="852" spans="5:9" ht="14.1">
      <c r="E852" s="84"/>
      <c r="I852" s="1"/>
    </row>
    <row r="853" spans="5:9" ht="14.1">
      <c r="E853" s="84"/>
      <c r="I853" s="1"/>
    </row>
    <row r="854" spans="5:9" ht="14.1">
      <c r="E854" s="84"/>
      <c r="I854" s="1"/>
    </row>
    <row r="855" spans="5:9" ht="14.1">
      <c r="E855" s="84"/>
      <c r="I855" s="1"/>
    </row>
    <row r="856" spans="5:9" ht="14.1">
      <c r="E856" s="84"/>
      <c r="I856" s="1"/>
    </row>
    <row r="857" spans="5:9" ht="14.1">
      <c r="E857" s="84"/>
      <c r="I857" s="1"/>
    </row>
    <row r="858" spans="5:9" ht="14.1">
      <c r="E858" s="84"/>
      <c r="I858" s="1"/>
    </row>
    <row r="859" spans="5:9" ht="14.1">
      <c r="E859" s="84"/>
      <c r="I859" s="1"/>
    </row>
    <row r="860" spans="5:9" ht="14.1">
      <c r="E860" s="84"/>
      <c r="I860" s="1"/>
    </row>
    <row r="861" spans="5:9" ht="14.1">
      <c r="E861" s="84"/>
      <c r="I861" s="1"/>
    </row>
    <row r="862" spans="5:9" ht="14.1">
      <c r="E862" s="84"/>
      <c r="I862" s="1"/>
    </row>
    <row r="863" spans="5:9" ht="14.1">
      <c r="E863" s="84"/>
      <c r="I863" s="1"/>
    </row>
    <row r="864" spans="5:9" ht="14.1">
      <c r="E864" s="84"/>
      <c r="I864" s="1"/>
    </row>
    <row r="865" spans="5:9" ht="14.1">
      <c r="E865" s="84"/>
      <c r="I865" s="1"/>
    </row>
    <row r="866" spans="5:9" ht="14.1">
      <c r="E866" s="84"/>
      <c r="I866" s="1"/>
    </row>
    <row r="867" spans="5:9" ht="14.1">
      <c r="E867" s="84"/>
      <c r="I867" s="1"/>
    </row>
    <row r="868" spans="5:9" ht="14.1">
      <c r="E868" s="84"/>
      <c r="I868" s="1"/>
    </row>
    <row r="869" spans="5:9" ht="14.1">
      <c r="E869" s="84"/>
      <c r="I869" s="1"/>
    </row>
    <row r="870" spans="5:9" ht="14.1">
      <c r="E870" s="84"/>
      <c r="I870" s="1"/>
    </row>
    <row r="871" spans="5:9" ht="14.1">
      <c r="E871" s="84"/>
      <c r="I871" s="1"/>
    </row>
    <row r="872" spans="5:9" ht="14.1">
      <c r="E872" s="84"/>
      <c r="I872" s="1"/>
    </row>
    <row r="873" spans="5:9" ht="14.1">
      <c r="E873" s="84"/>
      <c r="I873" s="1"/>
    </row>
    <row r="874" spans="5:9" ht="14.1">
      <c r="E874" s="84"/>
      <c r="I874" s="1"/>
    </row>
    <row r="875" spans="5:9" ht="14.1">
      <c r="E875" s="84"/>
      <c r="I875" s="1"/>
    </row>
    <row r="876" spans="5:9" ht="14.1">
      <c r="E876" s="84"/>
      <c r="I876" s="1"/>
    </row>
    <row r="877" spans="5:9" ht="14.1">
      <c r="E877" s="84"/>
      <c r="I877" s="1"/>
    </row>
    <row r="878" spans="5:9" ht="14.1">
      <c r="E878" s="84"/>
      <c r="I878" s="1"/>
    </row>
    <row r="879" spans="5:9" ht="14.1">
      <c r="E879" s="84"/>
      <c r="I879" s="1"/>
    </row>
    <row r="880" spans="5:9" ht="14.1">
      <c r="E880" s="84"/>
      <c r="I880" s="1"/>
    </row>
    <row r="881" spans="5:9" ht="14.1">
      <c r="E881" s="84"/>
      <c r="I881" s="1"/>
    </row>
    <row r="882" spans="5:9" ht="14.1">
      <c r="E882" s="84"/>
      <c r="I882" s="1"/>
    </row>
    <row r="883" spans="5:9" ht="14.1">
      <c r="E883" s="84"/>
      <c r="I883" s="1"/>
    </row>
    <row r="884" spans="5:9" ht="14.1">
      <c r="E884" s="84"/>
      <c r="I884" s="1"/>
    </row>
    <row r="885" spans="5:9" ht="14.1">
      <c r="E885" s="84"/>
      <c r="I885" s="1"/>
    </row>
    <row r="886" spans="5:9" ht="14.1">
      <c r="E886" s="84"/>
      <c r="I886" s="1"/>
    </row>
    <row r="887" spans="5:9" ht="14.1">
      <c r="E887" s="84"/>
      <c r="I887" s="1"/>
    </row>
    <row r="888" spans="5:9" ht="14.1">
      <c r="E888" s="84"/>
      <c r="I888" s="1"/>
    </row>
    <row r="889" spans="5:9" ht="14.1">
      <c r="E889" s="84"/>
      <c r="I889" s="1"/>
    </row>
    <row r="890" spans="5:9" ht="14.1">
      <c r="E890" s="84"/>
      <c r="I890" s="1"/>
    </row>
    <row r="891" spans="5:9" ht="14.1">
      <c r="E891" s="84"/>
      <c r="I891" s="1"/>
    </row>
    <row r="892" spans="5:9" ht="14.1">
      <c r="E892" s="84"/>
      <c r="I892" s="1"/>
    </row>
    <row r="893" spans="5:9" ht="14.1">
      <c r="E893" s="84"/>
      <c r="I893" s="1"/>
    </row>
    <row r="894" spans="5:9" ht="14.1">
      <c r="E894" s="84"/>
      <c r="I894" s="1"/>
    </row>
    <row r="895" spans="5:9" ht="14.1">
      <c r="E895" s="84"/>
      <c r="I895" s="1"/>
    </row>
    <row r="896" spans="5:9" ht="14.1">
      <c r="E896" s="84"/>
      <c r="I896" s="1"/>
    </row>
    <row r="897" spans="5:9" ht="14.1">
      <c r="E897" s="84"/>
      <c r="I897" s="1"/>
    </row>
    <row r="898" spans="5:9" ht="14.1">
      <c r="E898" s="84"/>
      <c r="I898" s="1"/>
    </row>
    <row r="899" spans="5:9" ht="14.1">
      <c r="E899" s="84"/>
      <c r="I899" s="1"/>
    </row>
    <row r="900" spans="5:9" ht="14.1">
      <c r="E900" s="84"/>
      <c r="I900" s="1"/>
    </row>
    <row r="901" spans="5:9" ht="14.1">
      <c r="E901" s="84"/>
      <c r="I901" s="1"/>
    </row>
    <row r="902" spans="5:9" ht="14.1">
      <c r="E902" s="84"/>
      <c r="I902" s="1"/>
    </row>
    <row r="903" spans="5:9" ht="14.1">
      <c r="E903" s="84"/>
      <c r="I903" s="1"/>
    </row>
    <row r="904" spans="5:9" ht="14.1">
      <c r="E904" s="84"/>
      <c r="I904" s="1"/>
    </row>
    <row r="905" spans="5:9" ht="14.1">
      <c r="E905" s="84"/>
      <c r="I905" s="1"/>
    </row>
    <row r="906" spans="5:9" ht="14.1">
      <c r="E906" s="84"/>
      <c r="I906" s="1"/>
    </row>
    <row r="907" spans="5:9" ht="14.1">
      <c r="E907" s="84"/>
      <c r="I907" s="1"/>
    </row>
    <row r="908" spans="5:9" ht="14.1">
      <c r="E908" s="84"/>
      <c r="I908" s="1"/>
    </row>
    <row r="909" spans="5:9" ht="14.1">
      <c r="E909" s="84"/>
      <c r="I909" s="1"/>
    </row>
    <row r="910" spans="5:9" ht="14.1">
      <c r="E910" s="84"/>
      <c r="I910" s="1"/>
    </row>
    <row r="911" spans="5:9" ht="14.1">
      <c r="E911" s="84"/>
      <c r="I911" s="1"/>
    </row>
    <row r="912" spans="5:9" ht="14.1">
      <c r="E912" s="84"/>
      <c r="I912" s="1"/>
    </row>
    <row r="913" spans="5:9" ht="14.1">
      <c r="E913" s="84"/>
      <c r="I913" s="1"/>
    </row>
    <row r="914" spans="5:9" ht="14.1">
      <c r="E914" s="84"/>
      <c r="I914" s="1"/>
    </row>
    <row r="915" spans="5:9" ht="14.1">
      <c r="E915" s="84"/>
      <c r="I915" s="1"/>
    </row>
    <row r="916" spans="5:9" ht="14.1">
      <c r="E916" s="84"/>
      <c r="I916" s="1"/>
    </row>
    <row r="917" spans="5:9" ht="14.1">
      <c r="E917" s="84"/>
      <c r="I917" s="1"/>
    </row>
    <row r="918" spans="5:9" ht="14.1">
      <c r="E918" s="84"/>
      <c r="I918" s="1"/>
    </row>
    <row r="919" spans="5:9" ht="14.1">
      <c r="E919" s="84"/>
      <c r="I919" s="1"/>
    </row>
    <row r="920" spans="5:9" ht="14.1">
      <c r="E920" s="84"/>
      <c r="I920" s="1"/>
    </row>
    <row r="921" spans="5:9" ht="14.1">
      <c r="E921" s="84"/>
      <c r="I921" s="1"/>
    </row>
    <row r="922" spans="5:9" ht="14.1">
      <c r="E922" s="84"/>
      <c r="I922" s="1"/>
    </row>
    <row r="923" spans="5:9" ht="14.1">
      <c r="E923" s="84"/>
      <c r="I923" s="1"/>
    </row>
    <row r="924" spans="5:9" ht="14.1">
      <c r="E924" s="84"/>
      <c r="I924" s="1"/>
    </row>
    <row r="925" spans="5:9" ht="14.1">
      <c r="E925" s="84"/>
      <c r="I925" s="1"/>
    </row>
    <row r="926" spans="5:9" ht="14.1">
      <c r="E926" s="84"/>
      <c r="I926" s="1"/>
    </row>
    <row r="927" spans="5:9" ht="14.1">
      <c r="E927" s="84"/>
      <c r="I927" s="1"/>
    </row>
    <row r="928" spans="5:9" ht="14.1">
      <c r="E928" s="84"/>
      <c r="I928" s="1"/>
    </row>
    <row r="929" spans="5:9" ht="14.1">
      <c r="E929" s="84"/>
      <c r="I929" s="1"/>
    </row>
    <row r="930" spans="5:9" ht="14.1">
      <c r="E930" s="84"/>
      <c r="I930" s="1"/>
    </row>
    <row r="931" spans="5:9" ht="14.1">
      <c r="E931" s="84"/>
      <c r="I931" s="1"/>
    </row>
    <row r="932" spans="5:9" ht="14.1">
      <c r="E932" s="84"/>
      <c r="I932" s="1"/>
    </row>
    <row r="933" spans="5:9" ht="14.1">
      <c r="E933" s="84"/>
      <c r="I933" s="1"/>
    </row>
    <row r="934" spans="5:9" ht="14.1">
      <c r="E934" s="84"/>
      <c r="I934" s="1"/>
    </row>
    <row r="935" spans="5:9" ht="14.1">
      <c r="E935" s="84"/>
      <c r="I935" s="1"/>
    </row>
    <row r="936" spans="5:9" ht="14.1">
      <c r="E936" s="84"/>
      <c r="I936" s="1"/>
    </row>
    <row r="937" spans="5:9" ht="14.1">
      <c r="E937" s="84"/>
      <c r="I937" s="1"/>
    </row>
    <row r="938" spans="5:9" ht="14.1">
      <c r="E938" s="84"/>
      <c r="I938" s="1"/>
    </row>
    <row r="939" spans="5:9" ht="14.1">
      <c r="E939" s="84"/>
      <c r="I939" s="1"/>
    </row>
    <row r="940" spans="5:9" ht="14.1">
      <c r="E940" s="84"/>
      <c r="I940" s="1"/>
    </row>
    <row r="941" spans="5:9" ht="14.1">
      <c r="E941" s="84"/>
      <c r="I941" s="1"/>
    </row>
    <row r="942" spans="5:9" ht="14.1">
      <c r="E942" s="84"/>
      <c r="I942" s="1"/>
    </row>
    <row r="943" spans="5:9" ht="14.1">
      <c r="E943" s="84"/>
      <c r="I943" s="1"/>
    </row>
    <row r="944" spans="5:9" ht="14.1">
      <c r="E944" s="84"/>
      <c r="I944" s="1"/>
    </row>
    <row r="945" spans="5:9" ht="14.1">
      <c r="E945" s="84"/>
      <c r="I945" s="1"/>
    </row>
    <row r="946" spans="5:9" ht="14.1">
      <c r="E946" s="84"/>
      <c r="I946" s="1"/>
    </row>
    <row r="947" spans="5:9" ht="14.1">
      <c r="E947" s="84"/>
      <c r="I947" s="1"/>
    </row>
    <row r="948" spans="5:9" ht="14.1">
      <c r="E948" s="84"/>
      <c r="I948" s="1"/>
    </row>
    <row r="949" spans="5:9" ht="14.1">
      <c r="E949" s="84"/>
      <c r="I949" s="1"/>
    </row>
    <row r="950" spans="5:9" ht="14.1">
      <c r="E950" s="84"/>
      <c r="I950" s="1"/>
    </row>
    <row r="951" spans="5:9" ht="14.1">
      <c r="E951" s="84"/>
      <c r="I951" s="1"/>
    </row>
    <row r="952" spans="5:9" ht="14.1">
      <c r="E952" s="84"/>
      <c r="I952" s="1"/>
    </row>
    <row r="953" spans="5:9" ht="14.1">
      <c r="E953" s="84"/>
      <c r="I953" s="1"/>
    </row>
    <row r="954" spans="5:9" ht="14.1">
      <c r="E954" s="84"/>
      <c r="I954" s="1"/>
    </row>
    <row r="955" spans="5:9" ht="14.1">
      <c r="E955" s="84"/>
      <c r="I955" s="1"/>
    </row>
    <row r="956" spans="5:9" ht="14.1">
      <c r="E956" s="84"/>
      <c r="I956" s="1"/>
    </row>
    <row r="957" spans="5:9" ht="14.1">
      <c r="E957" s="84"/>
      <c r="I957" s="1"/>
    </row>
    <row r="958" spans="5:9" ht="14.1">
      <c r="E958" s="84"/>
      <c r="I958" s="1"/>
    </row>
    <row r="959" spans="5:9" ht="14.1">
      <c r="E959" s="84"/>
      <c r="I959" s="1"/>
    </row>
    <row r="960" spans="5:9" ht="14.1">
      <c r="E960" s="84"/>
      <c r="I960" s="1"/>
    </row>
    <row r="961" spans="5:9" ht="14.1">
      <c r="E961" s="84"/>
      <c r="I961" s="1"/>
    </row>
    <row r="962" spans="5:9" ht="14.1">
      <c r="E962" s="84"/>
      <c r="I962" s="1"/>
    </row>
    <row r="963" spans="5:9" ht="14.1">
      <c r="E963" s="84"/>
      <c r="I963" s="1"/>
    </row>
    <row r="964" spans="5:9" ht="14.1">
      <c r="E964" s="84"/>
      <c r="I964" s="1"/>
    </row>
    <row r="965" spans="5:9" ht="14.1">
      <c r="E965" s="84"/>
      <c r="I965" s="1"/>
    </row>
    <row r="966" spans="5:9" ht="14.1">
      <c r="E966" s="84"/>
      <c r="I966" s="1"/>
    </row>
    <row r="967" spans="5:9" ht="14.1">
      <c r="E967" s="84"/>
      <c r="I967" s="1"/>
    </row>
    <row r="968" spans="5:9" ht="14.1">
      <c r="E968" s="84"/>
      <c r="I968" s="1"/>
    </row>
    <row r="969" spans="5:9" ht="14.1">
      <c r="E969" s="84"/>
      <c r="I969" s="1"/>
    </row>
    <row r="970" spans="5:9" ht="14.1">
      <c r="E970" s="84"/>
      <c r="I970" s="1"/>
    </row>
  </sheetData>
  <mergeCells count="20">
    <mergeCell ref="A1:G1"/>
    <mergeCell ref="A2:G2"/>
    <mergeCell ref="F28:F31"/>
    <mergeCell ref="A26:A27"/>
    <mergeCell ref="A28:A31"/>
    <mergeCell ref="B26:B27"/>
    <mergeCell ref="A8:A10"/>
    <mergeCell ref="A4:A5"/>
    <mergeCell ref="A12:C12"/>
    <mergeCell ref="A16:B16"/>
    <mergeCell ref="B22:B25"/>
    <mergeCell ref="B18:B21"/>
    <mergeCell ref="C16:G16"/>
    <mergeCell ref="A18:A21"/>
    <mergeCell ref="A22:A25"/>
    <mergeCell ref="F22:F23"/>
    <mergeCell ref="F24:F25"/>
    <mergeCell ref="B28:B31"/>
    <mergeCell ref="A32:A39"/>
    <mergeCell ref="B32:B39"/>
  </mergeCells>
  <hyperlinks>
    <hyperlink ref="C4" r:id="rId1" location="/" xr:uid="{21B9AABF-52E0-4BD5-B134-6CD637B64B24}"/>
    <hyperlink ref="C5" r:id="rId2" xr:uid="{00874612-0854-4202-ADBC-C9C2EFF346C9}"/>
    <hyperlink ref="C8" r:id="rId3" xr:uid="{EB04D85C-B81F-465D-BB26-939184E91815}"/>
    <hyperlink ref="C9" r:id="rId4" xr:uid="{E180FFC3-614C-403F-947A-22C56FA8DBF2}"/>
    <hyperlink ref="C10" r:id="rId5" xr:uid="{F984C817-0389-4E87-AE16-7FEED0078273}"/>
    <hyperlink ref="G21" r:id="rId6" xr:uid="{1756AF66-FB86-408E-9E8B-3FFD3C40CCAE}"/>
    <hyperlink ref="G26" r:id="rId7" xr:uid="{D91900A2-34A0-48C0-AC54-FEBF3FD90E02}"/>
    <hyperlink ref="G27" r:id="rId8" xr:uid="{34B9DF08-E0AE-4EC8-8B6E-677EB416F023}"/>
    <hyperlink ref="G40" r:id="rId9" display="https://methodology.scope3.com/consumer_devices" xr:uid="{8E9F4E27-77FE-4F39-B0C2-2201AC090150}"/>
  </hyperlinks>
  <pageMargins left="0.7" right="0.7" top="0.75" bottom="0.75" header="0.3" footer="0.3"/>
  <pageSetup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9F078-A60D-4551-8154-A6FE5EBA59DB}">
  <dimension ref="A1:G40"/>
  <sheetViews>
    <sheetView showGridLines="0" zoomScale="55" zoomScaleNormal="55" workbookViewId="0">
      <selection activeCell="A34" sqref="A34:C34"/>
    </sheetView>
  </sheetViews>
  <sheetFormatPr defaultRowHeight="14.1"/>
  <cols>
    <col min="1" max="1" width="29.5703125" style="49" customWidth="1"/>
    <col min="2" max="2" width="55.42578125" style="49" customWidth="1"/>
    <col min="3" max="3" width="35.5703125" style="49" bestFit="1" customWidth="1"/>
    <col min="4" max="4" width="16.7109375" style="49" bestFit="1" customWidth="1"/>
    <col min="5" max="5" width="17.5703125" style="49" bestFit="1" customWidth="1"/>
    <col min="6" max="6" width="136.85546875" style="49" bestFit="1" customWidth="1"/>
    <col min="7" max="7" width="63.28515625" style="49" bestFit="1" customWidth="1"/>
  </cols>
  <sheetData>
    <row r="1" spans="1:7" ht="14.45">
      <c r="A1" s="175" t="s">
        <v>85</v>
      </c>
      <c r="B1" s="176"/>
      <c r="C1" s="176"/>
      <c r="D1" s="176"/>
      <c r="E1" s="176"/>
      <c r="F1" s="176"/>
      <c r="G1" s="176"/>
    </row>
    <row r="2" spans="1:7" ht="27" customHeight="1" thickBot="1">
      <c r="A2" s="86" t="s">
        <v>86</v>
      </c>
      <c r="B2" s="86" t="s">
        <v>21</v>
      </c>
      <c r="C2" s="86" t="s">
        <v>22</v>
      </c>
      <c r="D2" s="86" t="s">
        <v>23</v>
      </c>
      <c r="E2" s="86" t="s">
        <v>24</v>
      </c>
      <c r="F2" s="86" t="s">
        <v>25</v>
      </c>
      <c r="G2" s="86" t="s">
        <v>3</v>
      </c>
    </row>
    <row r="3" spans="1:7" ht="45.6" customHeight="1" thickBot="1">
      <c r="A3" s="85" t="s">
        <v>87</v>
      </c>
      <c r="B3" s="112" t="s">
        <v>88</v>
      </c>
      <c r="C3" s="87" t="s">
        <v>89</v>
      </c>
      <c r="D3" s="88" t="s">
        <v>90</v>
      </c>
      <c r="E3" s="88">
        <v>3000</v>
      </c>
      <c r="F3" s="88" t="s">
        <v>91</v>
      </c>
      <c r="G3" s="61" t="s">
        <v>92</v>
      </c>
    </row>
    <row r="4" spans="1:7" ht="25.5" customHeight="1">
      <c r="A4" s="200" t="s">
        <v>93</v>
      </c>
      <c r="B4" s="198" t="s">
        <v>94</v>
      </c>
      <c r="C4" s="89" t="s">
        <v>95</v>
      </c>
      <c r="D4" s="59" t="s">
        <v>90</v>
      </c>
      <c r="E4" s="59">
        <v>0.5</v>
      </c>
      <c r="F4" s="59" t="s">
        <v>96</v>
      </c>
      <c r="G4" s="90" t="s">
        <v>97</v>
      </c>
    </row>
    <row r="5" spans="1:7" ht="21.95" customHeight="1">
      <c r="A5" s="201"/>
      <c r="B5" s="199"/>
      <c r="C5" s="91" t="s">
        <v>98</v>
      </c>
      <c r="D5" s="51" t="s">
        <v>90</v>
      </c>
      <c r="E5" s="51">
        <v>0.5</v>
      </c>
      <c r="F5" s="51" t="s">
        <v>99</v>
      </c>
      <c r="G5" s="92" t="s">
        <v>97</v>
      </c>
    </row>
    <row r="6" spans="1:7" ht="25.5" customHeight="1">
      <c r="A6" s="201"/>
      <c r="B6" s="199"/>
      <c r="C6" s="91" t="s">
        <v>100</v>
      </c>
      <c r="D6" s="51" t="s">
        <v>90</v>
      </c>
      <c r="E6" s="51" t="s">
        <v>101</v>
      </c>
      <c r="F6" s="51" t="s">
        <v>102</v>
      </c>
      <c r="G6" s="92" t="s">
        <v>103</v>
      </c>
    </row>
    <row r="7" spans="1:7" ht="25.5" customHeight="1" thickBot="1">
      <c r="A7" s="201"/>
      <c r="B7" s="199"/>
      <c r="C7" s="93" t="s">
        <v>104</v>
      </c>
      <c r="D7" s="65" t="s">
        <v>90</v>
      </c>
      <c r="E7" s="65" t="s">
        <v>105</v>
      </c>
      <c r="F7" s="141"/>
      <c r="G7" s="94" t="s">
        <v>103</v>
      </c>
    </row>
    <row r="8" spans="1:7" ht="25.5" customHeight="1">
      <c r="A8" s="200" t="s">
        <v>106</v>
      </c>
      <c r="B8" s="199"/>
      <c r="C8" s="95" t="s">
        <v>107</v>
      </c>
      <c r="D8" s="46" t="s">
        <v>108</v>
      </c>
      <c r="E8" s="46">
        <v>3</v>
      </c>
      <c r="F8" s="137"/>
      <c r="G8" s="96" t="s">
        <v>103</v>
      </c>
    </row>
    <row r="9" spans="1:7" ht="25.5" customHeight="1">
      <c r="A9" s="201"/>
      <c r="B9" s="199"/>
      <c r="C9" s="91" t="s">
        <v>109</v>
      </c>
      <c r="D9" s="51" t="s">
        <v>90</v>
      </c>
      <c r="E9" s="51">
        <v>0.5</v>
      </c>
      <c r="F9" s="51" t="s">
        <v>96</v>
      </c>
      <c r="G9" s="92" t="s">
        <v>97</v>
      </c>
    </row>
    <row r="10" spans="1:7" ht="25.5" customHeight="1">
      <c r="A10" s="201"/>
      <c r="B10" s="199"/>
      <c r="C10" s="91" t="s">
        <v>110</v>
      </c>
      <c r="D10" s="51" t="s">
        <v>90</v>
      </c>
      <c r="E10" s="51">
        <v>0.5</v>
      </c>
      <c r="F10" s="51" t="s">
        <v>99</v>
      </c>
      <c r="G10" s="92" t="s">
        <v>97</v>
      </c>
    </row>
    <row r="11" spans="1:7" ht="25.5" customHeight="1">
      <c r="A11" s="201"/>
      <c r="B11" s="199"/>
      <c r="C11" s="91" t="s">
        <v>111</v>
      </c>
      <c r="D11" s="51" t="s">
        <v>90</v>
      </c>
      <c r="E11" s="51" t="s">
        <v>112</v>
      </c>
      <c r="F11" s="202" t="s">
        <v>113</v>
      </c>
      <c r="G11" s="92" t="s">
        <v>103</v>
      </c>
    </row>
    <row r="12" spans="1:7" ht="25.5" customHeight="1" thickBot="1">
      <c r="A12" s="201"/>
      <c r="B12" s="199"/>
      <c r="C12" s="93" t="s">
        <v>114</v>
      </c>
      <c r="D12" s="65" t="s">
        <v>90</v>
      </c>
      <c r="E12" s="65" t="s">
        <v>115</v>
      </c>
      <c r="F12" s="203"/>
      <c r="G12" s="94" t="s">
        <v>103</v>
      </c>
    </row>
    <row r="13" spans="1:7" ht="70.5" customHeight="1" thickBot="1">
      <c r="A13" s="113" t="s">
        <v>116</v>
      </c>
      <c r="B13" s="114" t="s">
        <v>88</v>
      </c>
      <c r="C13" s="115" t="s">
        <v>117</v>
      </c>
      <c r="D13" s="108" t="s">
        <v>90</v>
      </c>
      <c r="E13" s="108">
        <v>500</v>
      </c>
      <c r="F13" s="107" t="s">
        <v>118</v>
      </c>
      <c r="G13" s="111" t="s">
        <v>103</v>
      </c>
    </row>
    <row r="14" spans="1:7" ht="15" customHeight="1">
      <c r="A14" s="162" t="s">
        <v>119</v>
      </c>
      <c r="B14" s="197" t="s">
        <v>88</v>
      </c>
      <c r="C14" s="97" t="s">
        <v>120</v>
      </c>
      <c r="D14" s="46" t="s">
        <v>108</v>
      </c>
      <c r="E14" s="46">
        <v>0.25</v>
      </c>
      <c r="F14" s="137"/>
      <c r="G14" s="96" t="s">
        <v>103</v>
      </c>
    </row>
    <row r="15" spans="1:7" ht="15" customHeight="1">
      <c r="A15" s="162"/>
      <c r="B15" s="197"/>
      <c r="C15" s="98" t="s">
        <v>121</v>
      </c>
      <c r="D15" s="51" t="s">
        <v>108</v>
      </c>
      <c r="E15" s="51">
        <v>0.05</v>
      </c>
      <c r="F15" s="51" t="s">
        <v>122</v>
      </c>
      <c r="G15" s="92" t="s">
        <v>103</v>
      </c>
    </row>
    <row r="16" spans="1:7" ht="15" customHeight="1">
      <c r="A16" s="162"/>
      <c r="B16" s="197"/>
      <c r="C16" s="98" t="s">
        <v>123</v>
      </c>
      <c r="D16" s="51" t="s">
        <v>108</v>
      </c>
      <c r="E16" s="51" t="s">
        <v>124</v>
      </c>
      <c r="F16" s="132"/>
      <c r="G16" s="92" t="s">
        <v>103</v>
      </c>
    </row>
    <row r="17" spans="1:7" ht="15" customHeight="1" thickBot="1">
      <c r="A17" s="162"/>
      <c r="B17" s="197"/>
      <c r="C17" s="99" t="s">
        <v>123</v>
      </c>
      <c r="D17" s="55" t="s">
        <v>108</v>
      </c>
      <c r="E17" s="55">
        <v>0.35</v>
      </c>
      <c r="F17" s="55" t="s">
        <v>122</v>
      </c>
      <c r="G17" s="100" t="s">
        <v>103</v>
      </c>
    </row>
    <row r="18" spans="1:7" ht="39.950000000000003" customHeight="1">
      <c r="A18" s="205" t="s">
        <v>125</v>
      </c>
      <c r="B18" s="206" t="s">
        <v>88</v>
      </c>
      <c r="C18" s="101" t="s">
        <v>126</v>
      </c>
      <c r="D18" s="59" t="s">
        <v>127</v>
      </c>
      <c r="E18" s="59">
        <v>3</v>
      </c>
      <c r="F18" s="208" t="s">
        <v>128</v>
      </c>
      <c r="G18" s="139" t="s">
        <v>92</v>
      </c>
    </row>
    <row r="19" spans="1:7" ht="55.5" customHeight="1" thickBot="1">
      <c r="A19" s="172"/>
      <c r="B19" s="207"/>
      <c r="C19" s="102" t="s">
        <v>129</v>
      </c>
      <c r="D19" s="65" t="s">
        <v>127</v>
      </c>
      <c r="E19" s="65">
        <v>30</v>
      </c>
      <c r="F19" s="203"/>
      <c r="G19" s="140" t="s">
        <v>92</v>
      </c>
    </row>
    <row r="23" spans="1:7" ht="15" thickBot="1">
      <c r="A23" s="175" t="s">
        <v>130</v>
      </c>
      <c r="B23" s="176"/>
      <c r="C23" s="176"/>
      <c r="D23" s="176"/>
      <c r="E23" s="176"/>
      <c r="F23" s="176"/>
      <c r="G23" s="176"/>
    </row>
    <row r="24" spans="1:7" ht="29.45" customHeight="1">
      <c r="A24" s="143" t="s">
        <v>131</v>
      </c>
      <c r="B24" s="144" t="s">
        <v>132</v>
      </c>
      <c r="C24" s="144" t="s">
        <v>133</v>
      </c>
      <c r="D24" s="145" t="s">
        <v>134</v>
      </c>
      <c r="E24" s="116"/>
      <c r="F24" s="116"/>
      <c r="G24" s="116"/>
    </row>
    <row r="25" spans="1:7" ht="98.1">
      <c r="A25" s="146" t="s">
        <v>135</v>
      </c>
      <c r="B25" s="109" t="s">
        <v>136</v>
      </c>
      <c r="C25" s="149" t="s">
        <v>137</v>
      </c>
      <c r="D25" s="150" t="s">
        <v>138</v>
      </c>
      <c r="E25" s="116"/>
      <c r="F25" s="116"/>
      <c r="G25" s="116"/>
    </row>
    <row r="26" spans="1:7" ht="111.95">
      <c r="A26" s="146" t="s">
        <v>139</v>
      </c>
      <c r="B26" s="149" t="s">
        <v>140</v>
      </c>
      <c r="C26" s="151" t="s">
        <v>141</v>
      </c>
      <c r="D26" s="152" t="s">
        <v>142</v>
      </c>
      <c r="E26" s="116"/>
      <c r="F26" s="116"/>
      <c r="G26" s="116"/>
    </row>
    <row r="27" spans="1:7" ht="14.45">
      <c r="A27" s="147" t="s">
        <v>143</v>
      </c>
      <c r="B27" s="153" t="s">
        <v>144</v>
      </c>
      <c r="C27" s="153" t="s">
        <v>145</v>
      </c>
      <c r="D27" s="154" t="s">
        <v>146</v>
      </c>
      <c r="E27" s="116"/>
      <c r="F27" s="116"/>
      <c r="G27" s="116"/>
    </row>
    <row r="28" spans="1:7" ht="98.45" thickBot="1">
      <c r="A28" s="148" t="s">
        <v>147</v>
      </c>
      <c r="B28" s="155" t="s">
        <v>148</v>
      </c>
      <c r="C28" s="156" t="s">
        <v>149</v>
      </c>
      <c r="D28" s="157" t="s">
        <v>150</v>
      </c>
      <c r="E28" s="116"/>
      <c r="F28" s="116"/>
      <c r="G28" s="116"/>
    </row>
    <row r="29" spans="1:7" ht="12.6">
      <c r="A29" s="116"/>
      <c r="B29" s="116"/>
      <c r="C29" s="116"/>
      <c r="D29" s="116"/>
      <c r="E29" s="116"/>
      <c r="F29" s="116"/>
      <c r="G29" s="116"/>
    </row>
    <row r="30" spans="1:7" ht="12.6">
      <c r="A30" s="116"/>
      <c r="B30" s="116"/>
      <c r="C30" s="116"/>
      <c r="D30" s="116"/>
      <c r="E30" s="116"/>
      <c r="F30" s="116"/>
      <c r="G30" s="116"/>
    </row>
    <row r="31" spans="1:7" ht="14.45">
      <c r="A31" s="39"/>
      <c r="B31" s="142" t="s">
        <v>151</v>
      </c>
      <c r="C31" s="116"/>
      <c r="D31" s="116"/>
      <c r="E31" s="116"/>
      <c r="F31" s="116"/>
      <c r="G31" s="116"/>
    </row>
    <row r="33" spans="1:7" ht="14.45">
      <c r="A33" s="175" t="s">
        <v>152</v>
      </c>
      <c r="B33" s="176"/>
      <c r="C33" s="176"/>
      <c r="D33" s="176"/>
      <c r="E33" s="176"/>
      <c r="F33" s="176"/>
      <c r="G33" s="176"/>
    </row>
    <row r="34" spans="1:7" ht="27" customHeight="1">
      <c r="A34" s="86" t="s">
        <v>153</v>
      </c>
      <c r="B34" s="86" t="s">
        <v>154</v>
      </c>
      <c r="C34" s="86" t="s">
        <v>3</v>
      </c>
    </row>
    <row r="35" spans="1:7" ht="14.45">
      <c r="A35" s="158" t="s">
        <v>155</v>
      </c>
      <c r="B35" s="159">
        <v>0.61</v>
      </c>
      <c r="C35" s="204" t="s">
        <v>156</v>
      </c>
    </row>
    <row r="36" spans="1:7" ht="14.45">
      <c r="A36" s="158" t="s">
        <v>157</v>
      </c>
      <c r="B36" s="159">
        <v>0.04</v>
      </c>
      <c r="C36" s="204"/>
    </row>
    <row r="37" spans="1:7" ht="14.45">
      <c r="A37" s="160" t="s">
        <v>158</v>
      </c>
      <c r="B37" s="159">
        <v>0.17</v>
      </c>
      <c r="C37" s="204"/>
    </row>
    <row r="38" spans="1:7" ht="14.45">
      <c r="A38" s="160" t="s">
        <v>159</v>
      </c>
      <c r="B38" s="159">
        <v>0.18</v>
      </c>
      <c r="C38" s="204"/>
    </row>
    <row r="40" spans="1:7" ht="14.45">
      <c r="A40" s="39"/>
      <c r="B40" s="142" t="s">
        <v>160</v>
      </c>
    </row>
  </sheetData>
  <mergeCells count="13">
    <mergeCell ref="A23:G23"/>
    <mergeCell ref="A33:G33"/>
    <mergeCell ref="C35:C38"/>
    <mergeCell ref="A18:A19"/>
    <mergeCell ref="B18:B19"/>
    <mergeCell ref="F18:F19"/>
    <mergeCell ref="B14:B17"/>
    <mergeCell ref="A14:A17"/>
    <mergeCell ref="A1:G1"/>
    <mergeCell ref="B4:B12"/>
    <mergeCell ref="A4:A7"/>
    <mergeCell ref="A8:A12"/>
    <mergeCell ref="F11:F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B00A-027E-4508-B7B4-5CDD73289AA5}">
  <dimension ref="A1:G19"/>
  <sheetViews>
    <sheetView showGridLines="0" zoomScale="55" zoomScaleNormal="55" workbookViewId="0">
      <selection activeCell="D16" sqref="D16"/>
    </sheetView>
  </sheetViews>
  <sheetFormatPr defaultRowHeight="14.1"/>
  <cols>
    <col min="1" max="1" width="25" style="103" customWidth="1"/>
    <col min="2" max="2" width="33.85546875" style="103" customWidth="1"/>
    <col min="3" max="3" width="50.7109375" style="103" customWidth="1"/>
    <col min="4" max="4" width="35" style="103" customWidth="1"/>
    <col min="5" max="5" width="16.140625" style="103" customWidth="1"/>
    <col min="6" max="6" width="103.42578125" style="103" bestFit="1" customWidth="1"/>
    <col min="7" max="7" width="58" style="103" customWidth="1"/>
  </cols>
  <sheetData>
    <row r="1" spans="1:7" ht="14.45">
      <c r="A1" s="175" t="s">
        <v>161</v>
      </c>
      <c r="B1" s="176"/>
      <c r="C1" s="176"/>
      <c r="D1" s="176"/>
      <c r="E1" s="176"/>
      <c r="F1" s="176"/>
      <c r="G1" s="176"/>
    </row>
    <row r="2" spans="1:7" ht="14.45">
      <c r="A2" s="86" t="s">
        <v>86</v>
      </c>
      <c r="B2" s="86" t="s">
        <v>21</v>
      </c>
      <c r="C2" s="86" t="s">
        <v>22</v>
      </c>
      <c r="D2" s="86" t="s">
        <v>23</v>
      </c>
      <c r="E2" s="86" t="s">
        <v>24</v>
      </c>
      <c r="F2" s="86" t="s">
        <v>25</v>
      </c>
      <c r="G2" s="86" t="s">
        <v>3</v>
      </c>
    </row>
    <row r="3" spans="1:7" ht="12.75" customHeight="1">
      <c r="A3" s="200" t="s">
        <v>93</v>
      </c>
      <c r="B3" s="210" t="s">
        <v>162</v>
      </c>
      <c r="C3" s="101" t="s">
        <v>163</v>
      </c>
      <c r="D3" s="59" t="s">
        <v>164</v>
      </c>
      <c r="E3" s="136"/>
      <c r="F3" s="59" t="s">
        <v>165</v>
      </c>
      <c r="G3" s="134"/>
    </row>
    <row r="4" spans="1:7">
      <c r="A4" s="201"/>
      <c r="B4" s="211"/>
      <c r="C4" s="98" t="s">
        <v>166</v>
      </c>
      <c r="D4" s="51" t="s">
        <v>167</v>
      </c>
      <c r="E4" s="52">
        <f>'Digital Channel EFs'!E28/10^3</f>
        <v>1.6475E-8</v>
      </c>
      <c r="F4" s="51" t="s">
        <v>168</v>
      </c>
      <c r="G4" s="126"/>
    </row>
    <row r="5" spans="1:7">
      <c r="A5" s="201"/>
      <c r="B5" s="211"/>
      <c r="C5" s="98" t="s">
        <v>169</v>
      </c>
      <c r="D5" s="51" t="s">
        <v>170</v>
      </c>
      <c r="E5" s="52">
        <f>'Digital Channel EFs'!E29/10^3</f>
        <v>2.1425E-9</v>
      </c>
      <c r="F5" s="51" t="s">
        <v>171</v>
      </c>
      <c r="G5" s="126"/>
    </row>
    <row r="6" spans="1:7">
      <c r="A6" s="201"/>
      <c r="B6" s="211"/>
      <c r="C6" s="98" t="s">
        <v>172</v>
      </c>
      <c r="D6" s="51" t="s">
        <v>173</v>
      </c>
      <c r="E6" s="132"/>
      <c r="F6" s="51" t="s">
        <v>174</v>
      </c>
      <c r="G6" s="126"/>
    </row>
    <row r="7" spans="1:7">
      <c r="A7" s="201"/>
      <c r="B7" s="211"/>
      <c r="C7" s="98" t="s">
        <v>175</v>
      </c>
      <c r="D7" s="51" t="s">
        <v>173</v>
      </c>
      <c r="E7" s="132"/>
      <c r="F7" s="51" t="s">
        <v>174</v>
      </c>
      <c r="G7" s="126"/>
    </row>
    <row r="8" spans="1:7">
      <c r="A8" s="201"/>
      <c r="B8" s="211"/>
      <c r="C8" s="98" t="s">
        <v>176</v>
      </c>
      <c r="D8" s="51" t="s">
        <v>177</v>
      </c>
      <c r="E8" s="132"/>
      <c r="F8" s="51" t="s">
        <v>178</v>
      </c>
      <c r="G8" s="126"/>
    </row>
    <row r="9" spans="1:7">
      <c r="A9" s="201"/>
      <c r="B9" s="211"/>
      <c r="C9" s="98" t="s">
        <v>179</v>
      </c>
      <c r="D9" s="51" t="s">
        <v>177</v>
      </c>
      <c r="E9" s="132"/>
      <c r="F9" s="51" t="s">
        <v>180</v>
      </c>
      <c r="G9" s="126"/>
    </row>
    <row r="10" spans="1:7">
      <c r="A10" s="201"/>
      <c r="B10" s="211"/>
      <c r="C10" s="99" t="s">
        <v>181</v>
      </c>
      <c r="D10" s="55" t="s">
        <v>182</v>
      </c>
      <c r="E10" s="55">
        <v>3</v>
      </c>
      <c r="F10" s="135"/>
      <c r="G10" s="100" t="s">
        <v>183</v>
      </c>
    </row>
    <row r="11" spans="1:7">
      <c r="A11" s="201"/>
      <c r="B11" s="210" t="s">
        <v>184</v>
      </c>
      <c r="C11" s="101" t="s">
        <v>185</v>
      </c>
      <c r="D11" s="59" t="s">
        <v>186</v>
      </c>
      <c r="E11" s="59">
        <v>100</v>
      </c>
      <c r="F11" s="59" t="s">
        <v>187</v>
      </c>
      <c r="G11" s="90" t="s">
        <v>188</v>
      </c>
    </row>
    <row r="12" spans="1:7">
      <c r="A12" s="201"/>
      <c r="B12" s="212"/>
      <c r="C12" s="98" t="s">
        <v>189</v>
      </c>
      <c r="D12" s="51" t="s">
        <v>190</v>
      </c>
      <c r="E12" s="51">
        <v>1.25</v>
      </c>
      <c r="F12" s="51" t="s">
        <v>191</v>
      </c>
      <c r="G12" s="92" t="s">
        <v>192</v>
      </c>
    </row>
    <row r="13" spans="1:7">
      <c r="A13" s="201"/>
      <c r="B13" s="212"/>
      <c r="C13" s="98" t="s">
        <v>95</v>
      </c>
      <c r="D13" s="51" t="s">
        <v>190</v>
      </c>
      <c r="E13" s="51">
        <v>0.5</v>
      </c>
      <c r="F13" s="51" t="s">
        <v>96</v>
      </c>
      <c r="G13" s="92" t="s">
        <v>97</v>
      </c>
    </row>
    <row r="14" spans="1:7">
      <c r="A14" s="201"/>
      <c r="B14" s="212"/>
      <c r="C14" s="98" t="s">
        <v>98</v>
      </c>
      <c r="D14" s="51" t="s">
        <v>190</v>
      </c>
      <c r="E14" s="51">
        <v>0.5</v>
      </c>
      <c r="F14" s="51" t="s">
        <v>99</v>
      </c>
      <c r="G14" s="92" t="s">
        <v>97</v>
      </c>
    </row>
    <row r="15" spans="1:7">
      <c r="A15" s="201"/>
      <c r="B15" s="212"/>
      <c r="C15" s="98" t="s">
        <v>193</v>
      </c>
      <c r="D15" s="51" t="s">
        <v>190</v>
      </c>
      <c r="E15" s="51">
        <v>1.56</v>
      </c>
      <c r="F15" s="51" t="s">
        <v>194</v>
      </c>
      <c r="G15" s="92" t="s">
        <v>195</v>
      </c>
    </row>
    <row r="16" spans="1:7">
      <c r="A16" s="201"/>
      <c r="B16" s="212"/>
      <c r="C16" s="98" t="s">
        <v>196</v>
      </c>
      <c r="D16" s="51" t="s">
        <v>177</v>
      </c>
      <c r="E16" s="132"/>
      <c r="F16" s="51" t="s">
        <v>197</v>
      </c>
      <c r="G16" s="126"/>
    </row>
    <row r="17" spans="1:7">
      <c r="A17" s="201"/>
      <c r="B17" s="212"/>
      <c r="C17" s="98" t="s">
        <v>198</v>
      </c>
      <c r="D17" s="51" t="s">
        <v>177</v>
      </c>
      <c r="E17" s="132"/>
      <c r="F17" s="51" t="s">
        <v>199</v>
      </c>
      <c r="G17" s="126"/>
    </row>
    <row r="18" spans="1:7">
      <c r="A18" s="201"/>
      <c r="B18" s="210" t="s">
        <v>200</v>
      </c>
      <c r="C18" s="98" t="s">
        <v>201</v>
      </c>
      <c r="D18" s="51" t="s">
        <v>42</v>
      </c>
      <c r="E18" s="52">
        <v>3.41E-7</v>
      </c>
      <c r="F18" s="51" t="s">
        <v>202</v>
      </c>
      <c r="G18" s="126"/>
    </row>
    <row r="19" spans="1:7">
      <c r="A19" s="209"/>
      <c r="B19" s="213"/>
      <c r="C19" s="102" t="s">
        <v>203</v>
      </c>
      <c r="D19" s="65" t="s">
        <v>42</v>
      </c>
      <c r="E19" s="104">
        <v>1.4999999999999999E-8</v>
      </c>
      <c r="F19" s="65" t="s">
        <v>204</v>
      </c>
      <c r="G19" s="127"/>
    </row>
  </sheetData>
  <mergeCells count="5">
    <mergeCell ref="A1:G1"/>
    <mergeCell ref="A3:A19"/>
    <mergeCell ref="B3:B10"/>
    <mergeCell ref="B11:B17"/>
    <mergeCell ref="B18:B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1332-DCF8-4983-BE09-0010BF71577A}">
  <dimension ref="A1:Y20"/>
  <sheetViews>
    <sheetView showGridLines="0" zoomScale="55" zoomScaleNormal="55" workbookViewId="0">
      <selection sqref="A1:G1"/>
    </sheetView>
  </sheetViews>
  <sheetFormatPr defaultRowHeight="14.1"/>
  <cols>
    <col min="1" max="1" width="47.5703125" style="103" customWidth="1"/>
    <col min="2" max="2" width="48.85546875" style="105" customWidth="1"/>
    <col min="3" max="3" width="103.140625" style="103" bestFit="1" customWidth="1"/>
    <col min="4" max="4" width="21.85546875" style="103" bestFit="1" customWidth="1"/>
    <col min="5" max="5" width="10.140625" style="103" bestFit="1" customWidth="1"/>
    <col min="6" max="6" width="78.7109375" style="103" bestFit="1" customWidth="1"/>
    <col min="7" max="7" width="77.42578125" style="103" bestFit="1" customWidth="1"/>
  </cols>
  <sheetData>
    <row r="1" spans="1:25" ht="14.45">
      <c r="A1" s="214"/>
      <c r="B1" s="215"/>
      <c r="C1" s="215"/>
      <c r="D1" s="215"/>
      <c r="E1" s="215"/>
      <c r="F1" s="215"/>
      <c r="G1" s="215"/>
    </row>
    <row r="2" spans="1:25" ht="14.45">
      <c r="A2" s="86" t="s">
        <v>86</v>
      </c>
      <c r="B2" s="86" t="s">
        <v>21</v>
      </c>
      <c r="C2" s="86" t="s">
        <v>22</v>
      </c>
      <c r="D2" s="86" t="s">
        <v>23</v>
      </c>
      <c r="E2" s="86" t="s">
        <v>24</v>
      </c>
      <c r="F2" s="86" t="s">
        <v>25</v>
      </c>
      <c r="G2" s="86" t="s">
        <v>3</v>
      </c>
    </row>
    <row r="3" spans="1:25" ht="43.5" customHeight="1">
      <c r="A3" s="161" t="s">
        <v>205</v>
      </c>
      <c r="B3" s="220" t="s">
        <v>206</v>
      </c>
      <c r="C3" s="117" t="s">
        <v>207</v>
      </c>
      <c r="D3" s="117" t="s">
        <v>56</v>
      </c>
      <c r="E3" s="73">
        <f>0.005/10^3</f>
        <v>5.0000000000000004E-6</v>
      </c>
      <c r="F3" s="181" t="s">
        <v>208</v>
      </c>
      <c r="G3" s="74" t="s">
        <v>38</v>
      </c>
      <c r="I3" s="6"/>
      <c r="J3" s="5"/>
      <c r="K3" s="5"/>
      <c r="L3" s="5"/>
      <c r="M3" s="7"/>
      <c r="N3" s="7"/>
      <c r="O3" s="7"/>
      <c r="P3" s="7"/>
      <c r="Q3" s="7"/>
      <c r="R3" s="7"/>
      <c r="S3" s="7"/>
      <c r="T3" s="7"/>
      <c r="U3" s="7"/>
      <c r="V3" s="7"/>
      <c r="W3" s="7"/>
      <c r="X3" s="7"/>
      <c r="Y3" s="7"/>
    </row>
    <row r="4" spans="1:25" ht="43.5" customHeight="1">
      <c r="A4" s="162"/>
      <c r="B4" s="221"/>
      <c r="C4" s="109" t="s">
        <v>209</v>
      </c>
      <c r="D4" s="109" t="s">
        <v>210</v>
      </c>
      <c r="E4" s="76">
        <f>0.000905/10^3</f>
        <v>9.0500000000000002E-7</v>
      </c>
      <c r="F4" s="219"/>
      <c r="G4" s="77" t="s">
        <v>38</v>
      </c>
      <c r="I4" s="6"/>
      <c r="J4" s="5"/>
      <c r="K4" s="5"/>
      <c r="L4" s="5"/>
      <c r="M4" s="7"/>
      <c r="N4" s="7"/>
      <c r="O4" s="7"/>
      <c r="P4" s="7"/>
      <c r="Q4" s="7"/>
      <c r="R4" s="7"/>
      <c r="S4" s="7"/>
      <c r="T4" s="7"/>
      <c r="U4" s="7"/>
      <c r="V4" s="7"/>
      <c r="W4" s="7"/>
      <c r="X4" s="7"/>
      <c r="Y4" s="7"/>
    </row>
    <row r="5" spans="1:25" ht="22.5" customHeight="1">
      <c r="A5" s="162"/>
      <c r="B5" s="221"/>
      <c r="C5" s="109" t="s">
        <v>211</v>
      </c>
      <c r="D5" s="109" t="s">
        <v>212</v>
      </c>
      <c r="E5" s="76">
        <v>9.1800000000000002E-6</v>
      </c>
      <c r="F5" s="218" t="s">
        <v>213</v>
      </c>
      <c r="G5" s="77" t="s">
        <v>38</v>
      </c>
      <c r="I5" s="6"/>
      <c r="J5" s="5"/>
      <c r="K5" s="5"/>
      <c r="L5" s="5"/>
      <c r="M5" s="7"/>
      <c r="N5" s="7"/>
      <c r="O5" s="7"/>
      <c r="P5" s="7"/>
      <c r="Q5" s="7"/>
      <c r="R5" s="7"/>
      <c r="S5" s="7"/>
      <c r="T5" s="7"/>
      <c r="U5" s="7"/>
      <c r="V5" s="7"/>
      <c r="W5" s="7"/>
      <c r="X5" s="7"/>
      <c r="Y5" s="7"/>
    </row>
    <row r="6" spans="1:25" ht="20.45" customHeight="1">
      <c r="A6" s="162"/>
      <c r="B6" s="221"/>
      <c r="C6" s="109" t="s">
        <v>214</v>
      </c>
      <c r="D6" s="109" t="s">
        <v>215</v>
      </c>
      <c r="E6" s="76">
        <v>9.9000000000000005E-7</v>
      </c>
      <c r="F6" s="219"/>
      <c r="G6" s="77" t="s">
        <v>38</v>
      </c>
      <c r="I6" s="6"/>
      <c r="J6" s="5"/>
      <c r="K6" s="5"/>
      <c r="L6" s="5"/>
      <c r="M6" s="7"/>
      <c r="N6" s="7"/>
      <c r="O6" s="7"/>
      <c r="P6" s="7"/>
      <c r="Q6" s="7"/>
      <c r="R6" s="7"/>
      <c r="S6" s="7"/>
      <c r="T6" s="7"/>
      <c r="U6" s="7"/>
      <c r="V6" s="7"/>
      <c r="W6" s="7"/>
      <c r="X6" s="7"/>
      <c r="Y6" s="7"/>
    </row>
    <row r="7" spans="1:25" ht="43.5" customHeight="1">
      <c r="A7" s="162"/>
      <c r="B7" s="221"/>
      <c r="C7" s="109" t="s">
        <v>216</v>
      </c>
      <c r="D7" s="109" t="s">
        <v>56</v>
      </c>
      <c r="E7" s="76">
        <f>0.103/10^3</f>
        <v>1.03E-4</v>
      </c>
      <c r="F7" s="218" t="s">
        <v>208</v>
      </c>
      <c r="G7" s="77" t="s">
        <v>38</v>
      </c>
      <c r="I7" s="6"/>
      <c r="J7" s="5"/>
      <c r="K7" s="5"/>
      <c r="L7" s="5"/>
      <c r="M7" s="7"/>
      <c r="N7" s="7"/>
      <c r="O7" s="7"/>
      <c r="P7" s="7"/>
      <c r="Q7" s="7"/>
      <c r="R7" s="7"/>
      <c r="S7" s="7"/>
      <c r="T7" s="7"/>
      <c r="U7" s="7"/>
      <c r="V7" s="7"/>
      <c r="W7" s="7"/>
      <c r="X7" s="7"/>
      <c r="Y7" s="7"/>
    </row>
    <row r="8" spans="1:25" ht="43.5" customHeight="1">
      <c r="A8" s="162"/>
      <c r="B8" s="221"/>
      <c r="C8" s="109" t="s">
        <v>217</v>
      </c>
      <c r="D8" s="109" t="s">
        <v>210</v>
      </c>
      <c r="E8" s="76">
        <f>0.0062/10^3</f>
        <v>6.1999999999999999E-6</v>
      </c>
      <c r="F8" s="219"/>
      <c r="G8" s="77" t="s">
        <v>38</v>
      </c>
      <c r="I8" s="6"/>
      <c r="J8" s="5"/>
      <c r="K8" s="5"/>
      <c r="L8" s="5"/>
      <c r="M8" s="7"/>
      <c r="N8" s="7"/>
      <c r="O8" s="7"/>
      <c r="P8" s="7"/>
      <c r="Q8" s="7"/>
      <c r="R8" s="7"/>
      <c r="S8" s="7"/>
      <c r="T8" s="7"/>
      <c r="U8" s="7"/>
      <c r="V8" s="7"/>
      <c r="W8" s="7"/>
      <c r="X8" s="7"/>
      <c r="Y8" s="7"/>
    </row>
    <row r="9" spans="1:25" ht="23.1" customHeight="1">
      <c r="A9" s="162"/>
      <c r="B9" s="221"/>
      <c r="C9" s="109" t="s">
        <v>218</v>
      </c>
      <c r="D9" s="109" t="s">
        <v>212</v>
      </c>
      <c r="E9" s="76">
        <v>8.4999999999999999E-6</v>
      </c>
      <c r="F9" s="216" t="s">
        <v>213</v>
      </c>
      <c r="G9" s="77" t="s">
        <v>38</v>
      </c>
      <c r="I9" s="6"/>
      <c r="J9" s="5"/>
      <c r="K9" s="5"/>
      <c r="L9" s="5"/>
      <c r="M9" s="7"/>
      <c r="N9" s="7"/>
      <c r="O9" s="7"/>
      <c r="P9" s="7"/>
      <c r="Q9" s="7"/>
      <c r="R9" s="7"/>
      <c r="S9" s="7"/>
      <c r="T9" s="7"/>
      <c r="U9" s="7"/>
      <c r="V9" s="7"/>
      <c r="W9" s="7"/>
      <c r="X9" s="7"/>
      <c r="Y9" s="7"/>
    </row>
    <row r="10" spans="1:25" ht="29.1" customHeight="1">
      <c r="A10" s="162"/>
      <c r="B10" s="222"/>
      <c r="C10" s="110" t="s">
        <v>219</v>
      </c>
      <c r="D10" s="110" t="s">
        <v>215</v>
      </c>
      <c r="E10" s="79">
        <v>1.5200000000000001E-6</v>
      </c>
      <c r="F10" s="217"/>
      <c r="G10" s="80" t="s">
        <v>38</v>
      </c>
      <c r="I10" s="6"/>
      <c r="J10" s="5"/>
      <c r="K10" s="5"/>
      <c r="L10" s="5"/>
      <c r="M10" s="7"/>
      <c r="N10" s="7"/>
      <c r="O10" s="7"/>
      <c r="P10" s="7"/>
      <c r="Q10" s="7"/>
      <c r="R10" s="7"/>
      <c r="S10" s="7"/>
      <c r="T10" s="7"/>
      <c r="U10" s="7"/>
      <c r="V10" s="7"/>
      <c r="W10" s="7"/>
      <c r="X10" s="7"/>
      <c r="Y10" s="7"/>
    </row>
    <row r="11" spans="1:25" ht="27.95">
      <c r="A11" s="162"/>
      <c r="B11" s="212" t="s">
        <v>220</v>
      </c>
      <c r="C11" s="67" t="s">
        <v>221</v>
      </c>
      <c r="D11" s="67" t="s">
        <v>222</v>
      </c>
      <c r="E11" s="118">
        <f>2.88*10^3/3600</f>
        <v>0.8</v>
      </c>
      <c r="F11" s="128"/>
      <c r="G11" s="48" t="s">
        <v>57</v>
      </c>
    </row>
    <row r="12" spans="1:25" ht="27.95">
      <c r="A12" s="162"/>
      <c r="B12" s="212"/>
      <c r="C12" s="69" t="s">
        <v>223</v>
      </c>
      <c r="D12" s="69" t="s">
        <v>222</v>
      </c>
      <c r="E12" s="119">
        <f>2.19*10^3/3600</f>
        <v>0.60833333333333328</v>
      </c>
      <c r="F12" s="129"/>
      <c r="G12" s="120" t="s">
        <v>57</v>
      </c>
    </row>
    <row r="13" spans="1:25">
      <c r="A13" s="162"/>
      <c r="B13" s="210" t="s">
        <v>200</v>
      </c>
      <c r="C13" s="58" t="s">
        <v>62</v>
      </c>
      <c r="D13" s="121" t="s">
        <v>56</v>
      </c>
      <c r="E13" s="73">
        <f>E3+E5/E11</f>
        <v>1.6475000000000001E-5</v>
      </c>
      <c r="F13" s="130"/>
      <c r="G13" s="124"/>
    </row>
    <row r="14" spans="1:25">
      <c r="A14" s="162"/>
      <c r="B14" s="212"/>
      <c r="C14" s="50" t="s">
        <v>66</v>
      </c>
      <c r="D14" s="122" t="s">
        <v>59</v>
      </c>
      <c r="E14" s="76">
        <f>E4+E6/E11</f>
        <v>2.1425000000000002E-6</v>
      </c>
      <c r="F14" s="131"/>
      <c r="G14" s="125"/>
    </row>
    <row r="15" spans="1:25">
      <c r="A15" s="162"/>
      <c r="B15" s="212"/>
      <c r="C15" s="50" t="s">
        <v>68</v>
      </c>
      <c r="D15" s="122" t="s">
        <v>56</v>
      </c>
      <c r="E15" s="76">
        <f>E7+E9/E12</f>
        <v>1.1697260273972603E-4</v>
      </c>
      <c r="F15" s="132"/>
      <c r="G15" s="126"/>
    </row>
    <row r="16" spans="1:25">
      <c r="A16" s="163"/>
      <c r="B16" s="213"/>
      <c r="C16" s="64" t="s">
        <v>69</v>
      </c>
      <c r="D16" s="123" t="s">
        <v>59</v>
      </c>
      <c r="E16" s="79">
        <f>E8+E10/E12</f>
        <v>8.6986301369863022E-6</v>
      </c>
      <c r="F16" s="133"/>
      <c r="G16" s="127"/>
    </row>
    <row r="17" spans="2:4">
      <c r="B17" s="103"/>
    </row>
    <row r="20" spans="2:4">
      <c r="D20" s="106"/>
    </row>
  </sheetData>
  <mergeCells count="9">
    <mergeCell ref="A3:A16"/>
    <mergeCell ref="B11:B12"/>
    <mergeCell ref="B13:B16"/>
    <mergeCell ref="A1:G1"/>
    <mergeCell ref="F9:F10"/>
    <mergeCell ref="F5:F6"/>
    <mergeCell ref="F7:F8"/>
    <mergeCell ref="F3:F4"/>
    <mergeCell ref="B3:B10"/>
  </mergeCells>
  <hyperlinks>
    <hyperlink ref="G11" r:id="rId1" xr:uid="{3C640296-1319-445F-88B1-2629A851D197}"/>
    <hyperlink ref="G12" r:id="rId2" xr:uid="{6B394143-1CDE-4388-9AFC-9E474D96AF5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5443ce8-dd87-4121-9503-01e0dd997a00">
      <Terms xmlns="http://schemas.microsoft.com/office/infopath/2007/PartnerControls"/>
    </lcf76f155ced4ddcb4097134ff3c332f>
    <TaxCatchAll xmlns="507db216-de14-410e-b882-3c5e7aa2a2fd" xsi:nil="true"/>
    <Coverpage xmlns="c5443ce8-dd87-4121-9503-01e0dd997a00">1</Coverpage>
    <Notes xmlns="c5443ce8-dd87-4121-9503-01e0dd997a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03E738240C214E885C5A114AD19EDD" ma:contentTypeVersion="21" ma:contentTypeDescription="Create a new document." ma:contentTypeScope="" ma:versionID="a2443f1099ca5aff60d25a5ebb1a30de">
  <xsd:schema xmlns:xsd="http://www.w3.org/2001/XMLSchema" xmlns:xs="http://www.w3.org/2001/XMLSchema" xmlns:p="http://schemas.microsoft.com/office/2006/metadata/properties" xmlns:ns2="c5443ce8-dd87-4121-9503-01e0dd997a00" xmlns:ns3="507db216-de14-410e-b882-3c5e7aa2a2fd" targetNamespace="http://schemas.microsoft.com/office/2006/metadata/properties" ma:root="true" ma:fieldsID="3e9b5566e6873877a0b7e29b88880f8b" ns2:_="" ns3:_="">
    <xsd:import namespace="c5443ce8-dd87-4121-9503-01e0dd997a00"/>
    <xsd:import namespace="507db216-de14-410e-b882-3c5e7aa2a2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Coverpage"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443ce8-dd87-4121-9503-01e0dd997a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fd26af7-349f-43b7-a227-c0773e72232f"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description="Company limited by guarantee" ma:format="Dropdown" ma:internalName="Notes">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Coverpage" ma:index="26" nillable="true" ma:displayName="Cover page" ma:default="1" ma:format="Dropdown" ma:internalName="Coverpage" ma:percentage="FALSE">
      <xsd:simpleType>
        <xsd:restriction base="dms:Number"/>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7db216-de14-410e-b882-3c5e7aa2a2f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e728316-9cea-496c-a1b8-1db0199c551e}" ma:internalName="TaxCatchAll" ma:showField="CatchAllData" ma:web="507db216-de14-410e-b882-3c5e7aa2a2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DE2BB5-D1AD-4C1B-90E1-FA3ED250591A}"/>
</file>

<file path=customXml/itemProps2.xml><?xml version="1.0" encoding="utf-8"?>
<ds:datastoreItem xmlns:ds="http://schemas.openxmlformats.org/officeDocument/2006/customXml" ds:itemID="{4E9E65EB-EA9A-4BA7-B645-0AA85F7F77BE}"/>
</file>

<file path=customXml/itemProps3.xml><?xml version="1.0" encoding="utf-8"?>
<ds:datastoreItem xmlns:ds="http://schemas.openxmlformats.org/officeDocument/2006/customXml" ds:itemID="{85119B98-2A81-418D-84E7-D85D938650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2025-04-16T10:39:44Z</dcterms:created>
  <dcterms:modified xsi:type="dcterms:W3CDTF">2025-06-16T14:58:13Z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0x0101002303E738240C214E885C5A114AD19EDD</vt:lpwstr>
  </property>
  <property fmtid="{D5CDD505-2E9C-101B-9397-08002B2CF9AE}" pid="3" name="MediaServiceImageTags">
    <vt:lpwstr/>
  </property>
</Properties>
</file>